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88" windowWidth="18876" windowHeight="8676" activeTab="2"/>
  </bookViews>
  <sheets>
    <sheet name="Ajakava" sheetId="1" r:id="rId1"/>
    <sheet name="Tabel_täitmiseks" sheetId="2" r:id="rId2"/>
    <sheet name="Kokkuvõte" sheetId="4" r:id="rId3"/>
  </sheets>
  <calcPr calcId="145621"/>
</workbook>
</file>

<file path=xl/calcChain.xml><?xml version="1.0" encoding="utf-8"?>
<calcChain xmlns="http://schemas.openxmlformats.org/spreadsheetml/2006/main">
  <c r="D38" i="4" l="1"/>
  <c r="D37" i="4"/>
  <c r="D36" i="4"/>
  <c r="D35" i="4"/>
  <c r="D34" i="4"/>
  <c r="D33" i="4"/>
  <c r="H14" i="4"/>
  <c r="E14" i="4"/>
  <c r="B14" i="4"/>
  <c r="G3" i="4"/>
  <c r="A3" i="4"/>
  <c r="G2" i="4"/>
  <c r="A2" i="4"/>
  <c r="A1" i="4"/>
  <c r="J23" i="2"/>
  <c r="J22" i="2"/>
  <c r="I21" i="2"/>
  <c r="J21" i="2" s="1"/>
  <c r="K20" i="2"/>
  <c r="J19" i="2"/>
  <c r="I18" i="2"/>
  <c r="J18" i="2" s="1"/>
  <c r="K17" i="2"/>
  <c r="J16" i="2"/>
  <c r="I15" i="2"/>
  <c r="J15" i="2" s="1"/>
  <c r="K14" i="2"/>
  <c r="J13" i="2"/>
  <c r="I12" i="2"/>
  <c r="J12" i="2" s="1"/>
  <c r="K11" i="2"/>
  <c r="J10" i="2"/>
  <c r="I9" i="2"/>
  <c r="J9" i="2" s="1"/>
  <c r="K8" i="2"/>
  <c r="J7" i="2"/>
  <c r="I6" i="2"/>
  <c r="J6" i="2" s="1"/>
  <c r="K5" i="2"/>
  <c r="J2" i="2"/>
  <c r="I2" i="2"/>
  <c r="C2" i="2"/>
  <c r="B2" i="2"/>
  <c r="B1" i="2"/>
  <c r="B18" i="1"/>
  <c r="B19" i="1" s="1"/>
  <c r="B20" i="1" s="1"/>
  <c r="B21" i="1" s="1"/>
  <c r="B22" i="1" s="1"/>
  <c r="B23" i="1" s="1"/>
  <c r="B24" i="1" s="1"/>
  <c r="A18" i="1"/>
  <c r="A19" i="1" s="1"/>
  <c r="A20" i="1" s="1"/>
  <c r="A21" i="1" s="1"/>
  <c r="A22" i="1" s="1"/>
  <c r="A23" i="1" s="1"/>
  <c r="A24" i="1" s="1"/>
  <c r="A27" i="1" s="1"/>
  <c r="B17" i="1"/>
  <c r="A17" i="1"/>
  <c r="B9" i="1"/>
  <c r="B10" i="1" s="1"/>
  <c r="B11" i="1" s="1"/>
  <c r="B12" i="1" s="1"/>
  <c r="B13" i="1" s="1"/>
  <c r="A9" i="1"/>
  <c r="A10" i="1" s="1"/>
  <c r="A11" i="1" s="1"/>
  <c r="A12" i="1" s="1"/>
  <c r="A13" i="1" s="1"/>
  <c r="I23" i="2" l="1"/>
  <c r="H23" i="2" s="1"/>
</calcChain>
</file>

<file path=xl/sharedStrings.xml><?xml version="1.0" encoding="utf-8"?>
<sst xmlns="http://schemas.openxmlformats.org/spreadsheetml/2006/main" count="185" uniqueCount="183">
  <si>
    <t>2014 EESTI KARIKAVÕISTLUSED KÄSIPALLIS</t>
  </si>
  <si>
    <t>NEIDUDE C KLASS</t>
  </si>
  <si>
    <t>sündinud 2000 ja hiljem</t>
  </si>
  <si>
    <t>29.11.-30.11.2014</t>
  </si>
  <si>
    <t>KEHRA</t>
  </si>
  <si>
    <t>Mänguaeg 2×20 min</t>
  </si>
  <si>
    <t>Kell</t>
  </si>
  <si>
    <t>Nr.</t>
  </si>
  <si>
    <t>Võistkond</t>
  </si>
  <si>
    <t>Võistkond</t>
  </si>
  <si>
    <t>Tulemus</t>
  </si>
  <si>
    <t>HC Kehra</t>
  </si>
  <si>
    <t>SK Tapa</t>
  </si>
  <si>
    <t>-</t>
  </si>
  <si>
    <t>31</t>
  </si>
  <si>
    <t>SK Reval-Sport/Mustamäe</t>
  </si>
  <si>
    <t>SK Reval-Sport/Sõmeru Padise</t>
  </si>
  <si>
    <t>-</t>
  </si>
  <si>
    <t>9</t>
  </si>
  <si>
    <t>Põlva SK</t>
  </si>
  <si>
    <t>SK Reval-Sport/Lasnamäe</t>
  </si>
  <si>
    <t>-</t>
  </si>
  <si>
    <t>18</t>
  </si>
  <si>
    <t>SK Tapa</t>
  </si>
  <si>
    <t>SK Reval-Sport/Mustamäe</t>
  </si>
  <si>
    <t>-</t>
  </si>
  <si>
    <t>17</t>
  </si>
  <si>
    <t>SK Reval-Sport/Lasnamäe</t>
  </si>
  <si>
    <t>HC Kehra</t>
  </si>
  <si>
    <t>-</t>
  </si>
  <si>
    <t>8</t>
  </si>
  <si>
    <t>SK Reval-Sport/Sõmeru Padise</t>
  </si>
  <si>
    <t>Põlva SK</t>
  </si>
  <si>
    <t>-</t>
  </si>
  <si>
    <t>30</t>
  </si>
  <si>
    <t>HC Kehra</t>
  </si>
  <si>
    <t>Põlva SK</t>
  </si>
  <si>
    <t>-</t>
  </si>
  <si>
    <t>36</t>
  </si>
  <si>
    <t>SK Reval-Sport/Mustamäe</t>
  </si>
  <si>
    <t>SK Reval-Sport/Lasnamäe</t>
  </si>
  <si>
    <t>-</t>
  </si>
  <si>
    <t>18</t>
  </si>
  <si>
    <t>SK Tapa</t>
  </si>
  <si>
    <t>SK Reval-Sport/Sõmeru Padise</t>
  </si>
  <si>
    <t>-</t>
  </si>
  <si>
    <t>15</t>
  </si>
  <si>
    <t>HC Kehra</t>
  </si>
  <si>
    <t>SK Reval-Sport/Mustamäe</t>
  </si>
  <si>
    <t>-</t>
  </si>
  <si>
    <t>28</t>
  </si>
  <si>
    <t>SK Reval-Sport/Lasnamäe</t>
  </si>
  <si>
    <t>SK Reval-Sport/Sõmeru Padise</t>
  </si>
  <si>
    <t>-</t>
  </si>
  <si>
    <t>15</t>
  </si>
  <si>
    <t>Põlva SK</t>
  </si>
  <si>
    <t>SK Tapa</t>
  </si>
  <si>
    <t>-</t>
  </si>
  <si>
    <t>15</t>
  </si>
  <si>
    <t>SK Reval-Sport/Sõmeru Padise</t>
  </si>
  <si>
    <t>HC Kehra</t>
  </si>
  <si>
    <t>-</t>
  </si>
  <si>
    <t>15</t>
  </si>
  <si>
    <t>SK Tapa</t>
  </si>
  <si>
    <t>SK Reval-Sport/Lasnamäe</t>
  </si>
  <si>
    <t>-</t>
  </si>
  <si>
    <t>19</t>
  </si>
  <si>
    <t>SK Reval-Sport/Mustamäe</t>
  </si>
  <si>
    <t>Põlva SK</t>
  </si>
  <si>
    <t>-</t>
  </si>
  <si>
    <t>19</t>
  </si>
  <si>
    <t>AUTASUSTAMINE</t>
  </si>
  <si>
    <t>VÕISTKOND</t>
  </si>
  <si>
    <t>V – VAHE</t>
  </si>
  <si>
    <t>PUNKTE</t>
  </si>
  <si>
    <t>KOHT</t>
  </si>
  <si>
    <t>SK REVAL-SPORT/ MUSTAMÄE</t>
  </si>
  <si>
    <t>III</t>
  </si>
  <si>
    <t>SK REVAL-SPORT/ LASNAMÄE</t>
  </si>
  <si>
    <t>II</t>
  </si>
  <si>
    <t>SK REVAL-SPORT/ SÕMERU PADISE</t>
  </si>
  <si>
    <t>SK TAPA</t>
  </si>
  <si>
    <t>PÕLVA SK</t>
  </si>
  <si>
    <t>I</t>
  </si>
  <si>
    <t>HC KEHRA</t>
  </si>
  <si>
    <t>Paremusjärjestus</t>
  </si>
  <si>
    <t>Võistkonna nimi</t>
  </si>
  <si>
    <t>Klubi nimi</t>
  </si>
  <si>
    <t>Treener(id)</t>
  </si>
  <si>
    <t>1.</t>
  </si>
  <si>
    <t>Põlva Spordikool</t>
  </si>
  <si>
    <t>Põlva Käsipalliklubi</t>
  </si>
  <si>
    <t>Maie Utt</t>
  </si>
  <si>
    <t>2.</t>
  </si>
  <si>
    <t>Reval-Sport Lasnamäe</t>
  </si>
  <si>
    <t>Marina Politova, Alla Londak</t>
  </si>
  <si>
    <t>3.</t>
  </si>
  <si>
    <t>Reval-Sport Mustamäe</t>
  </si>
  <si>
    <t>Ella Kungurtseva, Jelena Mihhailova</t>
  </si>
  <si>
    <t>4.</t>
  </si>
  <si>
    <t>SK Tapa</t>
  </si>
  <si>
    <t>Mare Neps</t>
  </si>
  <si>
    <t>5.</t>
  </si>
  <si>
    <t>Reval-Sport Sõmeru/Padise</t>
  </si>
  <si>
    <t>Johan Utt, Siiri Uusküla</t>
  </si>
  <si>
    <t>6.</t>
  </si>
  <si>
    <t>HC Kehra</t>
  </si>
  <si>
    <t>Spordiklubi Kehra Käsipall</t>
  </si>
  <si>
    <t>Kaupo Liiva</t>
  </si>
  <si>
    <t>I</t>
  </si>
  <si>
    <t>II</t>
  </si>
  <si>
    <t>III</t>
  </si>
  <si>
    <t>Teele Utsal</t>
  </si>
  <si>
    <t>Anastasia Nikolaeva</t>
  </si>
  <si>
    <t>Anastasia Volkova</t>
  </si>
  <si>
    <t>Merilyn Lill</t>
  </si>
  <si>
    <t>Jekaterina Odinets</t>
  </si>
  <si>
    <t>Alina Petrenko</t>
  </si>
  <si>
    <t>Rutt Kahre</t>
  </si>
  <si>
    <t>Ketlin Lotseva</t>
  </si>
  <si>
    <t>Diana Vassiljeva</t>
  </si>
  <si>
    <t>Selma Rein</t>
  </si>
  <si>
    <t>Marika Spilka</t>
  </si>
  <si>
    <t>Jana Sološenko</t>
  </si>
  <si>
    <t>Tuuli Ilus</t>
  </si>
  <si>
    <t>Margatita Zirnova</t>
  </si>
  <si>
    <t>Kristina Suzdaleva</t>
  </si>
  <si>
    <t>Greete Märtson</t>
  </si>
  <si>
    <t>Veronika Petrova</t>
  </si>
  <si>
    <t>Alisa Tarassova</t>
  </si>
  <si>
    <t>Anhelika Lodeson</t>
  </si>
  <si>
    <t>Diana Kovaljova</t>
  </si>
  <si>
    <t>Diana Jevdokimenko</t>
  </si>
  <si>
    <t>Maarja Kongi</t>
  </si>
  <si>
    <t>Laima Martinsona</t>
  </si>
  <si>
    <t>Angelika Šalk</t>
  </si>
  <si>
    <t>Gendra Vahtra</t>
  </si>
  <si>
    <t>Daniela Drazdauskaite</t>
  </si>
  <si>
    <t>Anastassia Laanet</t>
  </si>
  <si>
    <t>Laura Noormets</t>
  </si>
  <si>
    <t>Alika Miljajeva</t>
  </si>
  <si>
    <t>Maria Mironova</t>
  </si>
  <si>
    <t>Liisa Teppo</t>
  </si>
  <si>
    <t>Viktoria Repetski</t>
  </si>
  <si>
    <t>Elina Tšerkassova</t>
  </si>
  <si>
    <t>Salme Rein</t>
  </si>
  <si>
    <t>Anastasija Bušina</t>
  </si>
  <si>
    <t>Viktoria Starostina</t>
  </si>
  <si>
    <t>Treener:</t>
  </si>
  <si>
    <t>Maie Utt</t>
  </si>
  <si>
    <t>Treener:</t>
  </si>
  <si>
    <t>Marina Politova</t>
  </si>
  <si>
    <t>Treener:</t>
  </si>
  <si>
    <t>Ella Kungurtseva</t>
  </si>
  <si>
    <t>Treener:</t>
  </si>
  <si>
    <t>Alla Londak</t>
  </si>
  <si>
    <t>Treener:</t>
  </si>
  <si>
    <t>Jelena Mihhailova</t>
  </si>
  <si>
    <t>Võistkondade parimad mängijad:</t>
  </si>
  <si>
    <t>Mängija nimi</t>
  </si>
  <si>
    <t>Võistkonna nimi</t>
  </si>
  <si>
    <t>1.</t>
  </si>
  <si>
    <t>Selma Rein</t>
  </si>
  <si>
    <t>2.</t>
  </si>
  <si>
    <t>Viktoria Repetski</t>
  </si>
  <si>
    <t>3.</t>
  </si>
  <si>
    <t>Anastasia Volkova</t>
  </si>
  <si>
    <t>4.</t>
  </si>
  <si>
    <t>Camilla Ševtsova</t>
  </si>
  <si>
    <t>5.</t>
  </si>
  <si>
    <t>Eliisabet Põldver</t>
  </si>
  <si>
    <t>6.</t>
  </si>
  <si>
    <t>Karina Adissova</t>
  </si>
  <si>
    <t>Mängija nimi</t>
  </si>
  <si>
    <t>Võistkonna nimi</t>
  </si>
  <si>
    <t>Turniiri parim mängija:</t>
  </si>
  <si>
    <t>Teele Utsal</t>
  </si>
  <si>
    <t>Põlva Spordikool</t>
  </si>
  <si>
    <t>Turniiri parim väravavaht:</t>
  </si>
  <si>
    <t>Maarja Kongi</t>
  </si>
  <si>
    <t>Põlva SPordikool</t>
  </si>
  <si>
    <t>Spordiklubi Reval-Sport</t>
  </si>
  <si>
    <t>Spordiklubi 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</si>
</sst>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425]dddd\,\ d\.\ mmmm\ yyyy"/>
  </numFmts>
  <fonts count="32" x14ac:knownFonts="1">
    <font>
      <sz val="10"/>
      <name val="Arial"/>
    </font>
    <font>
      <b/>
      <sz val="14"/>
      <name val="Cambria"/>
    </font>
    <font>
      <b/>
      <sz val="14"/>
      <name val="Arial"/>
    </font>
    <font>
      <b/>
      <sz val="12"/>
      <name val="Cambria"/>
    </font>
    <font>
      <sz val="10"/>
      <name val="Cambria"/>
    </font>
    <font>
      <sz val="12"/>
      <name val="Arial"/>
    </font>
    <font>
      <sz val="12"/>
      <name val="Cambria"/>
    </font>
    <font>
      <b/>
      <sz val="12"/>
      <name val="Arial"/>
    </font>
    <font>
      <b/>
      <sz val="11"/>
      <name val="Calibri"/>
    </font>
    <font>
      <sz val="11"/>
      <name val="Calibri"/>
    </font>
    <font>
      <sz val="12"/>
      <name val="Calibri"/>
    </font>
    <font>
      <sz val="11"/>
      <name val="Arial"/>
    </font>
    <font>
      <b/>
      <sz val="18"/>
      <name val="Arial"/>
    </font>
    <font>
      <b/>
      <sz val="10"/>
      <name val="Arial"/>
    </font>
    <font>
      <sz val="12"/>
      <name val="Book antiqua"/>
    </font>
    <font>
      <sz val="10"/>
      <name val="Book antiqua"/>
    </font>
    <font>
      <sz val="14"/>
      <name val="Cambria"/>
    </font>
    <font>
      <sz val="12"/>
      <name val="Arial narrow"/>
    </font>
    <font>
      <sz val="14"/>
      <name val="Arial narrow"/>
    </font>
    <font>
      <b/>
      <sz val="12"/>
      <color rgb="FF1FB714"/>
      <name val="Arial"/>
    </font>
    <font>
      <b/>
      <sz val="16"/>
      <name val="Arial narrow"/>
    </font>
    <font>
      <b/>
      <sz val="16"/>
      <name val="Book antiqua"/>
    </font>
    <font>
      <sz val="9"/>
      <color rgb="FFDD0806"/>
      <name val="Sylfaen"/>
    </font>
    <font>
      <b/>
      <sz val="14"/>
      <name val="Calibri"/>
    </font>
    <font>
      <u/>
      <sz val="12"/>
      <name val="Calibri"/>
    </font>
    <font>
      <i/>
      <u/>
      <sz val="9"/>
      <name val="Calibri"/>
    </font>
    <font>
      <i/>
      <u/>
      <sz val="9"/>
      <name val="Calibri"/>
    </font>
    <font>
      <u/>
      <sz val="10"/>
      <name val="Calibri"/>
    </font>
    <font>
      <i/>
      <u/>
      <sz val="10"/>
      <name val="Calibri"/>
    </font>
    <font>
      <sz val="10"/>
      <name val="Calibri"/>
    </font>
    <font>
      <b/>
      <i/>
      <sz val="16"/>
      <name val="Garamond"/>
    </font>
    <font>
      <i/>
      <u/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49" fontId="0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/>
    <xf numFmtId="0" fontId="7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20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2" xfId="0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20" fontId="9" fillId="0" borderId="14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11" fillId="0" borderId="1" xfId="0" applyFont="1" applyBorder="1"/>
    <xf numFmtId="20" fontId="9" fillId="0" borderId="1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25" xfId="0" applyFont="1" applyBorder="1"/>
    <xf numFmtId="20" fontId="9" fillId="0" borderId="26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49" fontId="9" fillId="0" borderId="29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20" fontId="9" fillId="0" borderId="32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2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2" fillId="0" borderId="1" xfId="0" applyFont="1" applyBorder="1"/>
    <xf numFmtId="0" fontId="1" fillId="0" borderId="1" xfId="0" applyFont="1" applyBorder="1"/>
    <xf numFmtId="0" fontId="13" fillId="0" borderId="1" xfId="0" applyFont="1" applyBorder="1"/>
    <xf numFmtId="0" fontId="2" fillId="0" borderId="1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/>
    <xf numFmtId="0" fontId="16" fillId="0" borderId="1" xfId="0" applyFont="1" applyBorder="1" applyAlignment="1">
      <alignment horizontal="right"/>
    </xf>
    <xf numFmtId="49" fontId="16" fillId="0" borderId="1" xfId="0" applyNumberFormat="1" applyFont="1" applyBorder="1" applyAlignment="1">
      <alignment horizontal="right"/>
    </xf>
    <xf numFmtId="49" fontId="16" fillId="0" borderId="1" xfId="0" applyNumberFormat="1" applyFont="1" applyBorder="1" applyAlignment="1">
      <alignment horizontal="left"/>
    </xf>
    <xf numFmtId="0" fontId="7" fillId="0" borderId="37" xfId="0" applyFont="1" applyBorder="1" applyAlignment="1">
      <alignment horizontal="center"/>
    </xf>
    <xf numFmtId="0" fontId="7" fillId="0" borderId="37" xfId="0" applyFont="1" applyBorder="1"/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right"/>
    </xf>
    <xf numFmtId="0" fontId="23" fillId="0" borderId="1" xfId="0" applyFont="1" applyBorder="1"/>
    <xf numFmtId="49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24" fillId="0" borderId="1" xfId="0" applyFont="1" applyBorder="1"/>
    <xf numFmtId="0" fontId="25" fillId="0" borderId="1" xfId="0" applyFont="1" applyBorder="1"/>
    <xf numFmtId="0" fontId="27" fillId="0" borderId="1" xfId="0" applyFont="1" applyBorder="1"/>
    <xf numFmtId="0" fontId="9" fillId="0" borderId="1" xfId="0" applyFont="1" applyBorder="1" applyAlignment="1">
      <alignment horizontal="right"/>
    </xf>
    <xf numFmtId="0" fontId="29" fillId="0" borderId="39" xfId="0" applyFont="1" applyBorder="1"/>
    <xf numFmtId="0" fontId="30" fillId="0" borderId="40" xfId="0" applyFont="1" applyBorder="1" applyAlignment="1">
      <alignment horizontal="center"/>
    </xf>
    <xf numFmtId="0" fontId="29" fillId="0" borderId="41" xfId="0" applyFont="1" applyBorder="1"/>
    <xf numFmtId="0" fontId="9" fillId="0" borderId="42" xfId="0" applyFont="1" applyBorder="1" applyAlignment="1">
      <alignment horizontal="center"/>
    </xf>
    <xf numFmtId="0" fontId="29" fillId="0" borderId="43" xfId="0" applyFont="1" applyBorder="1" applyAlignment="1"/>
    <xf numFmtId="0" fontId="29" fillId="0" borderId="43" xfId="0" applyFont="1" applyBorder="1"/>
    <xf numFmtId="0" fontId="29" fillId="0" borderId="42" xfId="0" applyFont="1" applyBorder="1" applyAlignment="1">
      <alignment horizontal="right"/>
    </xf>
    <xf numFmtId="0" fontId="29" fillId="0" borderId="44" xfId="0" applyFont="1" applyBorder="1" applyAlignment="1">
      <alignment horizontal="right"/>
    </xf>
    <xf numFmtId="0" fontId="29" fillId="0" borderId="45" xfId="0" applyFont="1" applyBorder="1"/>
    <xf numFmtId="0" fontId="29" fillId="0" borderId="45" xfId="0" applyFont="1" applyBorder="1" applyAlignment="1"/>
    <xf numFmtId="0" fontId="29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/>
    <xf numFmtId="0" fontId="8" fillId="0" borderId="7" xfId="0" applyFont="1" applyBorder="1" applyAlignment="1">
      <alignment horizontal="center"/>
    </xf>
    <xf numFmtId="165" fontId="3" fillId="0" borderId="2" xfId="0" applyNumberFormat="1" applyFont="1" applyBorder="1" applyAlignment="1">
      <alignment horizontal="left"/>
    </xf>
    <xf numFmtId="165" fontId="3" fillId="0" borderId="25" xfId="0" applyNumberFormat="1" applyFont="1" applyBorder="1" applyAlignment="1">
      <alignment horizontal="left"/>
    </xf>
    <xf numFmtId="0" fontId="29" fillId="0" borderId="1" xfId="0" applyFont="1" applyBorder="1" applyAlignment="1"/>
    <xf numFmtId="0" fontId="29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4" fillId="0" borderId="1" xfId="0" applyFont="1" applyBorder="1"/>
    <xf numFmtId="0" fontId="28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25" fillId="0" borderId="1" xfId="0" applyFont="1" applyBorder="1"/>
    <xf numFmtId="0" fontId="19" fillId="2" borderId="47" xfId="0" applyFont="1" applyFill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0" fillId="0" borderId="49" xfId="0" applyBorder="1"/>
    <xf numFmtId="0" fontId="0" fillId="0" borderId="1" xfId="0" applyBorder="1"/>
    <xf numFmtId="0" fontId="0" fillId="0" borderId="50" xfId="0" applyBorder="1"/>
    <xf numFmtId="0" fontId="0" fillId="0" borderId="51" xfId="0" applyBorder="1"/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19" fillId="2" borderId="55" xfId="0" applyFont="1" applyFill="1" applyBorder="1" applyAlignment="1">
      <alignment horizontal="center"/>
    </xf>
    <xf numFmtId="0" fontId="18" fillId="0" borderId="56" xfId="0" applyFont="1" applyBorder="1" applyAlignment="1">
      <alignment horizontal="left" vertical="center"/>
    </xf>
    <xf numFmtId="0" fontId="0" fillId="0" borderId="57" xfId="0" applyBorder="1"/>
    <xf numFmtId="0" fontId="0" fillId="0" borderId="58" xfId="0" applyBorder="1"/>
    <xf numFmtId="0" fontId="5" fillId="0" borderId="51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1" fontId="5" fillId="0" borderId="58" xfId="0" applyNumberFormat="1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1" fontId="5" fillId="0" borderId="57" xfId="0" applyNumberFormat="1" applyFont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59" xfId="0" applyFont="1" applyBorder="1"/>
    <xf numFmtId="0" fontId="7" fillId="0" borderId="48" xfId="0" applyFont="1" applyBorder="1"/>
    <xf numFmtId="0" fontId="5" fillId="0" borderId="51" xfId="0" applyFont="1" applyBorder="1"/>
    <xf numFmtId="0" fontId="5" fillId="0" borderId="62" xfId="0" applyFont="1" applyBorder="1"/>
    <xf numFmtId="0" fontId="18" fillId="0" borderId="60" xfId="0" applyFont="1" applyBorder="1" applyAlignment="1">
      <alignment horizontal="left" vertical="center"/>
    </xf>
    <xf numFmtId="0" fontId="7" fillId="0" borderId="54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19" fillId="2" borderId="63" xfId="0" applyFont="1" applyFill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20" fillId="0" borderId="61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5" fillId="0" borderId="69" xfId="0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21" fillId="0" borderId="72" xfId="0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6" xfId="0" applyFont="1" applyBorder="1"/>
    <xf numFmtId="0" fontId="5" fillId="0" borderId="78" xfId="0" applyFont="1" applyBorder="1"/>
    <xf numFmtId="0" fontId="0" fillId="0" borderId="76" xfId="0" applyBorder="1"/>
    <xf numFmtId="0" fontId="0" fillId="0" borderId="79" xfId="0" applyBorder="1"/>
    <xf numFmtId="0" fontId="5" fillId="0" borderId="65" xfId="0" applyFont="1" applyBorder="1" applyAlignment="1">
      <alignment horizontal="center" vertical="center"/>
    </xf>
    <xf numFmtId="0" fontId="18" fillId="0" borderId="57" xfId="0" applyFont="1" applyBorder="1" applyAlignment="1">
      <alignment horizontal="left" vertical="center"/>
    </xf>
    <xf numFmtId="0" fontId="19" fillId="2" borderId="80" xfId="0" applyFont="1" applyFill="1" applyBorder="1" applyAlignment="1">
      <alignment horizontal="center"/>
    </xf>
    <xf numFmtId="0" fontId="20" fillId="0" borderId="38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left" vertical="center"/>
    </xf>
    <xf numFmtId="0" fontId="17" fillId="0" borderId="83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0" fillId="0" borderId="85" xfId="0" applyBorder="1"/>
    <xf numFmtId="0" fontId="17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/>
    </xf>
    <xf numFmtId="0" fontId="29" fillId="0" borderId="88" xfId="0" applyFont="1" applyBorder="1"/>
    <xf numFmtId="0" fontId="29" fillId="0" borderId="88" xfId="0" applyFont="1" applyBorder="1" applyAlignment="1"/>
    <xf numFmtId="0" fontId="31" fillId="0" borderId="1" xfId="0" applyFont="1" applyBorder="1"/>
    <xf numFmtId="0" fontId="29" fillId="0" borderId="89" xfId="0" applyFont="1" applyBorder="1"/>
    <xf numFmtId="0" fontId="10" fillId="0" borderId="89" xfId="0" applyFont="1" applyBorder="1" applyAlignment="1">
      <alignment horizontal="left"/>
    </xf>
    <xf numFmtId="0" fontId="0" fillId="0" borderId="89" xfId="0" applyBorder="1"/>
    <xf numFmtId="0" fontId="10" fillId="0" borderId="89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334000" y="0"/>
    <xdr:ext cx="666750" cy="647700"/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47700"/>
        </a:xfrm>
        <a:prstGeom prst="rect">
          <a:avLst/>
        </a:prstGeom>
        <a:noFill/>
      </xdr:spPr>
    </xdr:pic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562975" y="9525"/>
    <xdr:ext cx="571500" cy="657225"/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1500" cy="657225"/>
        </a:xfrm>
        <a:prstGeom prst="rect">
          <a:avLst/>
        </a:prstGeom>
        <a:noFill/>
      </xdr:spPr>
    </xdr:pic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638675" y="238125"/>
    <xdr:ext cx="0" cy="438150"/>
    <xdr:pic>
      <xdr:nvPicPr>
        <xdr:cNvPr id="2" name="image0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438150"/>
        </a:xfrm>
        <a:prstGeom prst="rect">
          <a:avLst/>
        </a:prstGeom>
        <a:noFill/>
      </xdr:spPr>
    </xdr:pic>
    <xdr:clientData fLocksWithSheet="0"/>
  </xdr:absoluteAnchor>
  <xdr:absoluteAnchor>
    <xdr:pos x="4943475" y="9525"/>
    <xdr:ext cx="1085850" cy="1095375"/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085850" cy="1095375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/>
  </sheetViews>
  <sheetFormatPr defaultColWidth="17.33203125" defaultRowHeight="15.75" customHeight="1" x14ac:dyDescent="0.25"/>
  <cols>
    <col min="1" max="1" width="7.109375" customWidth="1"/>
    <col min="2" max="2" width="5" customWidth="1"/>
    <col min="3" max="3" width="28" customWidth="1"/>
    <col min="4" max="4" width="30.33203125" customWidth="1"/>
    <col min="5" max="5" width="2.6640625" customWidth="1"/>
    <col min="6" max="6" width="6.6640625" customWidth="1"/>
    <col min="7" max="7" width="3.44140625" customWidth="1"/>
    <col min="8" max="8" width="6.6640625" customWidth="1"/>
    <col min="9" max="18" width="8.88671875" customWidth="1"/>
  </cols>
  <sheetData>
    <row r="1" spans="1:18" ht="18.75" customHeight="1" x14ac:dyDescent="0.3">
      <c r="A1" s="96" t="s">
        <v>0</v>
      </c>
      <c r="B1" s="97"/>
      <c r="C1" s="97"/>
      <c r="D1" s="97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">
        <v>1</v>
      </c>
      <c r="B2" s="2"/>
      <c r="C2" s="2"/>
      <c r="D2" s="4" t="s">
        <v>2</v>
      </c>
      <c r="E2" s="2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1" customHeight="1" x14ac:dyDescent="0.25">
      <c r="A3" s="2"/>
      <c r="B3" s="2"/>
      <c r="C3" s="2"/>
      <c r="D3" s="2"/>
      <c r="E3" s="2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6"/>
      <c r="B4" s="6"/>
      <c r="C4" s="6"/>
      <c r="D4" s="6"/>
      <c r="E4" s="6"/>
      <c r="F4" s="7"/>
      <c r="G4" s="7"/>
      <c r="H4" s="8" t="s">
        <v>3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75" customHeight="1" x14ac:dyDescent="0.25">
      <c r="A5" s="9"/>
      <c r="B5" s="6"/>
      <c r="C5" s="6"/>
      <c r="D5" s="6"/>
      <c r="E5" s="6"/>
      <c r="F5" s="7"/>
      <c r="G5" s="7"/>
      <c r="H5" s="10" t="s">
        <v>4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6.5" customHeight="1" x14ac:dyDescent="0.3">
      <c r="A6" s="99">
        <v>41972</v>
      </c>
      <c r="B6" s="97"/>
      <c r="C6" s="97"/>
      <c r="D6" s="11" t="s">
        <v>5</v>
      </c>
      <c r="E6" s="12"/>
      <c r="F6" s="13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16.5" customHeight="1" x14ac:dyDescent="0.3">
      <c r="A7" s="15" t="s">
        <v>6</v>
      </c>
      <c r="B7" s="16" t="s">
        <v>7</v>
      </c>
      <c r="C7" s="17" t="s">
        <v>8</v>
      </c>
      <c r="D7" s="18" t="s">
        <v>9</v>
      </c>
      <c r="E7" s="19"/>
      <c r="F7" s="98" t="s">
        <v>10</v>
      </c>
      <c r="G7" s="97"/>
      <c r="H7" s="97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21.75" customHeight="1" x14ac:dyDescent="0.3">
      <c r="A8" s="21">
        <v>0.58333333333333337</v>
      </c>
      <c r="B8" s="22">
        <v>1</v>
      </c>
      <c r="C8" s="23" t="s">
        <v>11</v>
      </c>
      <c r="D8" s="24" t="s">
        <v>12</v>
      </c>
      <c r="E8" s="25"/>
      <c r="F8" s="26">
        <v>5</v>
      </c>
      <c r="G8" s="27" t="s">
        <v>13</v>
      </c>
      <c r="H8" s="28" t="s">
        <v>14</v>
      </c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1.75" customHeight="1" x14ac:dyDescent="0.3">
      <c r="A9" s="29">
        <f t="shared" ref="A9:A13" si="0">A8+TIME(0,55,0)</f>
        <v>0.62152777777777779</v>
      </c>
      <c r="B9" s="30">
        <f t="shared" ref="B9:B13" si="1">B8+1</f>
        <v>2</v>
      </c>
      <c r="C9" s="31" t="s">
        <v>15</v>
      </c>
      <c r="D9" s="32" t="s">
        <v>16</v>
      </c>
      <c r="E9" s="25"/>
      <c r="F9" s="26">
        <v>22</v>
      </c>
      <c r="G9" s="27" t="s">
        <v>17</v>
      </c>
      <c r="H9" s="28" t="s">
        <v>18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1.75" customHeight="1" x14ac:dyDescent="0.3">
      <c r="A10" s="29">
        <f t="shared" si="0"/>
        <v>0.65972222222222221</v>
      </c>
      <c r="B10" s="30">
        <f t="shared" si="1"/>
        <v>3</v>
      </c>
      <c r="C10" s="33" t="s">
        <v>19</v>
      </c>
      <c r="D10" s="24" t="s">
        <v>20</v>
      </c>
      <c r="E10" s="25"/>
      <c r="F10" s="26">
        <v>26</v>
      </c>
      <c r="G10" s="27" t="s">
        <v>21</v>
      </c>
      <c r="H10" s="28" t="s">
        <v>22</v>
      </c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1.75" customHeight="1" x14ac:dyDescent="0.3">
      <c r="A11" s="29">
        <f t="shared" si="0"/>
        <v>0.69791666666666663</v>
      </c>
      <c r="B11" s="30">
        <f t="shared" si="1"/>
        <v>4</v>
      </c>
      <c r="C11" s="33" t="s">
        <v>23</v>
      </c>
      <c r="D11" s="24" t="s">
        <v>24</v>
      </c>
      <c r="E11" s="25"/>
      <c r="F11" s="26">
        <v>17</v>
      </c>
      <c r="G11" s="27" t="s">
        <v>25</v>
      </c>
      <c r="H11" s="28" t="s">
        <v>26</v>
      </c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21.75" customHeight="1" x14ac:dyDescent="0.3">
      <c r="A12" s="29">
        <f t="shared" si="0"/>
        <v>0.73611111111111105</v>
      </c>
      <c r="B12" s="30">
        <f t="shared" si="1"/>
        <v>5</v>
      </c>
      <c r="C12" s="33" t="s">
        <v>27</v>
      </c>
      <c r="D12" s="24" t="s">
        <v>28</v>
      </c>
      <c r="E12" s="34"/>
      <c r="F12" s="26">
        <v>26</v>
      </c>
      <c r="G12" s="27" t="s">
        <v>29</v>
      </c>
      <c r="H12" s="28" t="s">
        <v>30</v>
      </c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21.75" customHeight="1" x14ac:dyDescent="0.3">
      <c r="A13" s="35">
        <f t="shared" si="0"/>
        <v>0.77430555555555547</v>
      </c>
      <c r="B13" s="36">
        <f t="shared" si="1"/>
        <v>6</v>
      </c>
      <c r="C13" s="37" t="s">
        <v>31</v>
      </c>
      <c r="D13" s="38" t="s">
        <v>32</v>
      </c>
      <c r="E13" s="34"/>
      <c r="F13" s="39">
        <v>17</v>
      </c>
      <c r="G13" s="40" t="s">
        <v>33</v>
      </c>
      <c r="H13" s="41" t="s">
        <v>34</v>
      </c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2.75" customHeight="1" x14ac:dyDescent="0.25">
      <c r="A14" s="42"/>
      <c r="B14" s="43"/>
      <c r="C14" s="43"/>
      <c r="D14" s="4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.75" customHeight="1" x14ac:dyDescent="0.25">
      <c r="A15" s="100">
        <v>41973</v>
      </c>
      <c r="B15" s="97"/>
      <c r="C15" s="97"/>
      <c r="D15" s="44"/>
      <c r="E15" s="2"/>
      <c r="F15" s="44"/>
      <c r="G15" s="44"/>
      <c r="H15" s="44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21.75" customHeight="1" x14ac:dyDescent="0.3">
      <c r="A16" s="45">
        <v>0.375</v>
      </c>
      <c r="B16" s="46">
        <v>7</v>
      </c>
      <c r="C16" s="31" t="s">
        <v>35</v>
      </c>
      <c r="D16" s="32" t="s">
        <v>36</v>
      </c>
      <c r="E16" s="34"/>
      <c r="F16" s="47">
        <v>9</v>
      </c>
      <c r="G16" s="48" t="s">
        <v>37</v>
      </c>
      <c r="H16" s="49" t="s">
        <v>38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21.75" customHeight="1" x14ac:dyDescent="0.3">
      <c r="A17" s="29">
        <f t="shared" ref="A17:A24" si="2">A16+TIME(0,55,0)</f>
        <v>0.41319444444444442</v>
      </c>
      <c r="B17" s="30">
        <f t="shared" ref="B17:B24" si="3">B16+1</f>
        <v>8</v>
      </c>
      <c r="C17" s="31" t="s">
        <v>39</v>
      </c>
      <c r="D17" s="32" t="s">
        <v>40</v>
      </c>
      <c r="E17" s="34"/>
      <c r="F17" s="47">
        <v>18</v>
      </c>
      <c r="G17" s="27" t="s">
        <v>41</v>
      </c>
      <c r="H17" s="49" t="s">
        <v>42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21.75" customHeight="1" x14ac:dyDescent="0.3">
      <c r="A18" s="29">
        <f t="shared" si="2"/>
        <v>0.45138888888888884</v>
      </c>
      <c r="B18" s="30">
        <f t="shared" si="3"/>
        <v>9</v>
      </c>
      <c r="C18" s="33" t="s">
        <v>43</v>
      </c>
      <c r="D18" s="24" t="s">
        <v>44</v>
      </c>
      <c r="E18" s="34"/>
      <c r="F18" s="47">
        <v>24</v>
      </c>
      <c r="G18" s="27" t="s">
        <v>45</v>
      </c>
      <c r="H18" s="49" t="s">
        <v>46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21.75" customHeight="1" x14ac:dyDescent="0.3">
      <c r="A19" s="29">
        <f t="shared" si="2"/>
        <v>0.48958333333333326</v>
      </c>
      <c r="B19" s="30">
        <f t="shared" si="3"/>
        <v>10</v>
      </c>
      <c r="C19" s="33" t="s">
        <v>47</v>
      </c>
      <c r="D19" s="24" t="s">
        <v>48</v>
      </c>
      <c r="E19" s="34"/>
      <c r="F19" s="47">
        <v>9</v>
      </c>
      <c r="G19" s="27" t="s">
        <v>49</v>
      </c>
      <c r="H19" s="49" t="s">
        <v>50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1.75" customHeight="1" x14ac:dyDescent="0.3">
      <c r="A20" s="29">
        <f t="shared" si="2"/>
        <v>0.52777777777777768</v>
      </c>
      <c r="B20" s="30">
        <f t="shared" si="3"/>
        <v>11</v>
      </c>
      <c r="C20" s="50" t="s">
        <v>51</v>
      </c>
      <c r="D20" s="51" t="s">
        <v>52</v>
      </c>
      <c r="E20" s="34"/>
      <c r="F20" s="26">
        <v>26</v>
      </c>
      <c r="G20" s="27" t="s">
        <v>53</v>
      </c>
      <c r="H20" s="28" t="s">
        <v>54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21.75" customHeight="1" x14ac:dyDescent="0.3">
      <c r="A21" s="29">
        <f t="shared" si="2"/>
        <v>0.5659722222222221</v>
      </c>
      <c r="B21" s="30">
        <f t="shared" si="3"/>
        <v>12</v>
      </c>
      <c r="C21" s="52" t="s">
        <v>55</v>
      </c>
      <c r="D21" s="53" t="s">
        <v>56</v>
      </c>
      <c r="E21" s="34"/>
      <c r="F21" s="26">
        <v>27</v>
      </c>
      <c r="G21" s="27" t="s">
        <v>57</v>
      </c>
      <c r="H21" s="28" t="s">
        <v>58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21.75" customHeight="1" x14ac:dyDescent="0.3">
      <c r="A22" s="29">
        <f t="shared" si="2"/>
        <v>0.60416666666666652</v>
      </c>
      <c r="B22" s="30">
        <f t="shared" si="3"/>
        <v>13</v>
      </c>
      <c r="C22" s="52" t="s">
        <v>59</v>
      </c>
      <c r="D22" s="53" t="s">
        <v>60</v>
      </c>
      <c r="E22" s="34"/>
      <c r="F22" s="26">
        <v>22</v>
      </c>
      <c r="G22" s="27" t="s">
        <v>61</v>
      </c>
      <c r="H22" s="28" t="s">
        <v>62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21.75" customHeight="1" x14ac:dyDescent="0.3">
      <c r="A23" s="29">
        <f t="shared" si="2"/>
        <v>0.64236111111111094</v>
      </c>
      <c r="B23" s="30">
        <f t="shared" si="3"/>
        <v>14</v>
      </c>
      <c r="C23" s="52" t="s">
        <v>63</v>
      </c>
      <c r="D23" s="53" t="s">
        <v>64</v>
      </c>
      <c r="E23" s="34"/>
      <c r="F23" s="26">
        <v>13</v>
      </c>
      <c r="G23" s="27" t="s">
        <v>65</v>
      </c>
      <c r="H23" s="28" t="s">
        <v>66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1.75" customHeight="1" x14ac:dyDescent="0.3">
      <c r="A24" s="54">
        <f t="shared" si="2"/>
        <v>0.68055555555555536</v>
      </c>
      <c r="B24" s="55">
        <f t="shared" si="3"/>
        <v>15</v>
      </c>
      <c r="C24" s="56" t="s">
        <v>67</v>
      </c>
      <c r="D24" s="57" t="s">
        <v>68</v>
      </c>
      <c r="E24" s="34"/>
      <c r="F24" s="39">
        <v>17</v>
      </c>
      <c r="G24" s="40" t="s">
        <v>69</v>
      </c>
      <c r="H24" s="41" t="s">
        <v>70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2.75" customHeight="1" x14ac:dyDescent="0.25">
      <c r="A25" s="2"/>
      <c r="B25" s="2"/>
      <c r="C25" s="43"/>
      <c r="D25" s="4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" customHeight="1" x14ac:dyDescent="0.3">
      <c r="A27" s="58">
        <f>A24+TIME(0,55,0)</f>
        <v>0.71874999999999978</v>
      </c>
      <c r="B27" s="59" t="s">
        <v>71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mergeCells count="4">
    <mergeCell ref="A1:D1"/>
    <mergeCell ref="F7:H7"/>
    <mergeCell ref="A6:C6"/>
    <mergeCell ref="A15:C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activeCell="G12" sqref="G12"/>
    </sheetView>
  </sheetViews>
  <sheetFormatPr defaultColWidth="17.33203125" defaultRowHeight="15.75" customHeight="1" x14ac:dyDescent="0.25"/>
  <cols>
    <col min="1" max="1" width="4.5546875" customWidth="1"/>
    <col min="2" max="2" width="38.88671875" customWidth="1"/>
    <col min="3" max="8" width="9" customWidth="1"/>
    <col min="9" max="9" width="5.109375" customWidth="1"/>
    <col min="10" max="10" width="8" customWidth="1"/>
    <col min="11" max="11" width="10.6640625" customWidth="1"/>
    <col min="12" max="12" width="8" customWidth="1"/>
  </cols>
  <sheetData>
    <row r="1" spans="1:12" ht="23.25" customHeight="1" x14ac:dyDescent="0.4">
      <c r="A1" s="60"/>
      <c r="B1" s="61" t="str">
        <f>Ajakava!A1</f>
        <v>2014 EESTI KARIKAVÕISTLUSED KÄSIPALLIS</v>
      </c>
      <c r="C1" s="62"/>
      <c r="D1" s="62"/>
      <c r="E1" s="62"/>
      <c r="F1" s="62"/>
      <c r="G1" s="2"/>
      <c r="H1" s="2"/>
      <c r="I1" s="2"/>
    </row>
    <row r="2" spans="1:12" ht="25.5" customHeight="1" x14ac:dyDescent="0.3">
      <c r="A2" s="63"/>
      <c r="B2" s="61" t="str">
        <f>Ajakava!A2</f>
        <v>NEIDUDE C KLASS</v>
      </c>
      <c r="C2" s="64" t="str">
        <f>Ajakava!D2</f>
        <v>sündinud 2000 ja hiljem</v>
      </c>
      <c r="D2" s="63"/>
      <c r="E2" s="2"/>
      <c r="F2" s="65"/>
      <c r="G2" s="66"/>
      <c r="H2" s="2"/>
      <c r="I2" s="67" t="str">
        <f>Ajakava!H4</f>
        <v>29.11.-30.11.2014</v>
      </c>
      <c r="J2" s="68" t="str">
        <f>Ajakava!H5</f>
        <v>KEHRA</v>
      </c>
    </row>
    <row r="3" spans="1:12" ht="15" customHeight="1" thickBot="1" x14ac:dyDescent="0.3">
      <c r="A3" s="42"/>
      <c r="B3" s="2"/>
      <c r="C3" s="2"/>
      <c r="D3" s="2"/>
      <c r="E3" s="34"/>
      <c r="F3" s="2"/>
      <c r="G3" s="2"/>
      <c r="H3" s="2"/>
      <c r="I3" s="2"/>
    </row>
    <row r="4" spans="1:12" ht="25.5" customHeight="1" thickBot="1" x14ac:dyDescent="0.3">
      <c r="A4" s="169"/>
      <c r="B4" s="170" t="s">
        <v>72</v>
      </c>
      <c r="C4" s="171">
        <v>1</v>
      </c>
      <c r="D4" s="172">
        <v>2</v>
      </c>
      <c r="E4" s="172">
        <v>3</v>
      </c>
      <c r="F4" s="172">
        <v>4</v>
      </c>
      <c r="G4" s="172">
        <v>5</v>
      </c>
      <c r="H4" s="172">
        <v>6</v>
      </c>
      <c r="I4" s="173" t="s">
        <v>73</v>
      </c>
      <c r="J4" s="174"/>
      <c r="K4" s="172" t="s">
        <v>74</v>
      </c>
      <c r="L4" s="175" t="s">
        <v>75</v>
      </c>
    </row>
    <row r="5" spans="1:12" ht="16.5" customHeight="1" thickTop="1" x14ac:dyDescent="0.3">
      <c r="A5" s="164">
        <v>1</v>
      </c>
      <c r="B5" s="165" t="s">
        <v>76</v>
      </c>
      <c r="C5" s="166"/>
      <c r="D5" s="126">
        <v>1</v>
      </c>
      <c r="E5" s="69">
        <v>2</v>
      </c>
      <c r="F5" s="69">
        <v>1</v>
      </c>
      <c r="G5" s="75">
        <v>0</v>
      </c>
      <c r="H5" s="126">
        <v>2</v>
      </c>
      <c r="I5" s="14"/>
      <c r="J5" s="70"/>
      <c r="K5" s="167">
        <f>SUM(C5:H5)</f>
        <v>6</v>
      </c>
      <c r="L5" s="168" t="s">
        <v>77</v>
      </c>
    </row>
    <row r="6" spans="1:12" ht="15.75" customHeight="1" x14ac:dyDescent="0.25">
      <c r="A6" s="146"/>
      <c r="B6" s="120"/>
      <c r="C6" s="112"/>
      <c r="D6" s="124">
        <v>18</v>
      </c>
      <c r="E6" s="76">
        <v>22</v>
      </c>
      <c r="F6" s="72">
        <v>17</v>
      </c>
      <c r="G6" s="72">
        <v>17</v>
      </c>
      <c r="H6" s="129">
        <v>28</v>
      </c>
      <c r="I6" s="6">
        <f>SUBTOTAL(9,C6:H6)</f>
        <v>102</v>
      </c>
      <c r="J6" s="74">
        <f>SUM(I6-J7)</f>
        <v>30</v>
      </c>
      <c r="K6" s="113"/>
      <c r="L6" s="147"/>
    </row>
    <row r="7" spans="1:12" ht="16.5" customHeight="1" x14ac:dyDescent="0.25">
      <c r="A7" s="148"/>
      <c r="B7" s="120"/>
      <c r="C7" s="114"/>
      <c r="D7" s="125">
        <v>18</v>
      </c>
      <c r="E7" s="122">
        <v>9</v>
      </c>
      <c r="F7" s="116">
        <v>17</v>
      </c>
      <c r="G7" s="116">
        <v>19</v>
      </c>
      <c r="H7" s="125">
        <v>9</v>
      </c>
      <c r="I7" s="135"/>
      <c r="J7" s="136">
        <f>SUBTOTAL(9,C7:H7)</f>
        <v>72</v>
      </c>
      <c r="K7" s="115"/>
      <c r="L7" s="149"/>
    </row>
    <row r="8" spans="1:12" ht="15.75" customHeight="1" x14ac:dyDescent="0.3">
      <c r="A8" s="150">
        <v>2</v>
      </c>
      <c r="B8" s="119" t="s">
        <v>78</v>
      </c>
      <c r="C8" s="138">
        <v>1</v>
      </c>
      <c r="D8" s="130"/>
      <c r="E8" s="128">
        <v>2</v>
      </c>
      <c r="F8" s="131">
        <v>2</v>
      </c>
      <c r="G8" s="132">
        <v>0</v>
      </c>
      <c r="H8" s="123">
        <v>2</v>
      </c>
      <c r="I8" s="133"/>
      <c r="J8" s="134"/>
      <c r="K8" s="143">
        <f>SUM(C8:H8)</f>
        <v>7</v>
      </c>
      <c r="L8" s="145" t="s">
        <v>79</v>
      </c>
    </row>
    <row r="9" spans="1:12" ht="15.75" customHeight="1" x14ac:dyDescent="0.25">
      <c r="A9" s="151"/>
      <c r="B9" s="120"/>
      <c r="C9" s="139">
        <v>18</v>
      </c>
      <c r="D9" s="120"/>
      <c r="E9" s="76">
        <v>26</v>
      </c>
      <c r="F9" s="73">
        <v>19</v>
      </c>
      <c r="G9" s="72">
        <v>18</v>
      </c>
      <c r="H9" s="124">
        <v>26</v>
      </c>
      <c r="I9" s="6">
        <f>SUBTOTAL(9,C9:H9)</f>
        <v>107</v>
      </c>
      <c r="J9" s="74">
        <f>SUM(I9-J10)</f>
        <v>27</v>
      </c>
      <c r="K9" s="113"/>
      <c r="L9" s="147"/>
    </row>
    <row r="10" spans="1:12" ht="16.5" customHeight="1" x14ac:dyDescent="0.25">
      <c r="A10" s="152"/>
      <c r="B10" s="121"/>
      <c r="C10" s="140">
        <v>18</v>
      </c>
      <c r="D10" s="121"/>
      <c r="E10" s="122">
        <v>15</v>
      </c>
      <c r="F10" s="117">
        <v>13</v>
      </c>
      <c r="G10" s="116">
        <v>26</v>
      </c>
      <c r="H10" s="127">
        <v>8</v>
      </c>
      <c r="I10" s="135"/>
      <c r="J10" s="136">
        <f>SUBTOTAL(9,C10:H10)</f>
        <v>80</v>
      </c>
      <c r="K10" s="115"/>
      <c r="L10" s="149"/>
    </row>
    <row r="11" spans="1:12" ht="15.75" customHeight="1" x14ac:dyDescent="0.3">
      <c r="A11" s="150">
        <v>3</v>
      </c>
      <c r="B11" s="119" t="s">
        <v>80</v>
      </c>
      <c r="C11" s="138">
        <v>0</v>
      </c>
      <c r="D11" s="123">
        <v>0</v>
      </c>
      <c r="E11" s="118"/>
      <c r="F11" s="131">
        <v>0</v>
      </c>
      <c r="G11" s="132">
        <v>0</v>
      </c>
      <c r="H11" s="123">
        <v>2</v>
      </c>
      <c r="I11" s="133"/>
      <c r="J11" s="134"/>
      <c r="K11" s="143">
        <f>SUM(C11:H11)</f>
        <v>2</v>
      </c>
      <c r="L11" s="145">
        <v>5</v>
      </c>
    </row>
    <row r="12" spans="1:12" ht="15.75" customHeight="1" x14ac:dyDescent="0.25">
      <c r="A12" s="151"/>
      <c r="B12" s="120"/>
      <c r="C12" s="139">
        <v>9</v>
      </c>
      <c r="D12" s="124">
        <v>15</v>
      </c>
      <c r="E12" s="113"/>
      <c r="F12" s="73">
        <v>15</v>
      </c>
      <c r="G12" s="72">
        <v>17</v>
      </c>
      <c r="H12" s="124">
        <v>22</v>
      </c>
      <c r="I12" s="6">
        <f>SUBTOTAL(9,C12:H12)</f>
        <v>78</v>
      </c>
      <c r="J12" s="74">
        <f>SUM(I12-J13)</f>
        <v>-39</v>
      </c>
      <c r="K12" s="113"/>
      <c r="L12" s="147"/>
    </row>
    <row r="13" spans="1:12" ht="16.5" customHeight="1" x14ac:dyDescent="0.25">
      <c r="A13" s="152"/>
      <c r="B13" s="121"/>
      <c r="C13" s="140">
        <v>22</v>
      </c>
      <c r="D13" s="127">
        <v>26</v>
      </c>
      <c r="E13" s="115"/>
      <c r="F13" s="117">
        <v>24</v>
      </c>
      <c r="G13" s="116">
        <v>30</v>
      </c>
      <c r="H13" s="127">
        <v>15</v>
      </c>
      <c r="I13" s="135"/>
      <c r="J13" s="136">
        <f>SUBTOTAL(9,C13:H13)</f>
        <v>117</v>
      </c>
      <c r="K13" s="115"/>
      <c r="L13" s="149"/>
    </row>
    <row r="14" spans="1:12" ht="16.5" customHeight="1" x14ac:dyDescent="0.3">
      <c r="A14" s="150">
        <v>4</v>
      </c>
      <c r="B14" s="119" t="s">
        <v>81</v>
      </c>
      <c r="C14" s="138">
        <v>1</v>
      </c>
      <c r="D14" s="123">
        <v>0</v>
      </c>
      <c r="E14" s="111">
        <v>2</v>
      </c>
      <c r="F14" s="110"/>
      <c r="G14" s="132">
        <v>0</v>
      </c>
      <c r="H14" s="123">
        <v>2</v>
      </c>
      <c r="I14" s="133"/>
      <c r="J14" s="134"/>
      <c r="K14" s="143">
        <f>SUM(C14:H14)</f>
        <v>5</v>
      </c>
      <c r="L14" s="145">
        <v>4</v>
      </c>
    </row>
    <row r="15" spans="1:12" ht="16.5" customHeight="1" x14ac:dyDescent="0.25">
      <c r="A15" s="151"/>
      <c r="B15" s="120"/>
      <c r="C15" s="139">
        <v>17</v>
      </c>
      <c r="D15" s="124">
        <v>13</v>
      </c>
      <c r="E15" s="71">
        <v>24</v>
      </c>
      <c r="F15" s="113"/>
      <c r="G15" s="72">
        <v>15</v>
      </c>
      <c r="H15" s="124">
        <v>31</v>
      </c>
      <c r="I15" s="6">
        <f>SUBTOTAL(9,C15:H15)</f>
        <v>100</v>
      </c>
      <c r="J15" s="74">
        <f>SUM(I15-J16)</f>
        <v>17</v>
      </c>
      <c r="K15" s="113"/>
      <c r="L15" s="147"/>
    </row>
    <row r="16" spans="1:12" ht="16.5" customHeight="1" x14ac:dyDescent="0.25">
      <c r="A16" s="152"/>
      <c r="B16" s="121"/>
      <c r="C16" s="140">
        <v>17</v>
      </c>
      <c r="D16" s="127">
        <v>19</v>
      </c>
      <c r="E16" s="142">
        <v>15</v>
      </c>
      <c r="F16" s="115"/>
      <c r="G16" s="116">
        <v>27</v>
      </c>
      <c r="H16" s="127">
        <v>5</v>
      </c>
      <c r="I16" s="135"/>
      <c r="J16" s="136">
        <f>SUBTOTAL(9,C16:H16)</f>
        <v>83</v>
      </c>
      <c r="K16" s="115"/>
      <c r="L16" s="149"/>
    </row>
    <row r="17" spans="1:12" ht="16.5" customHeight="1" x14ac:dyDescent="0.3">
      <c r="A17" s="150">
        <v>5</v>
      </c>
      <c r="B17" s="137" t="s">
        <v>82</v>
      </c>
      <c r="C17" s="138">
        <v>2</v>
      </c>
      <c r="D17" s="123">
        <v>2</v>
      </c>
      <c r="E17" s="111">
        <v>2</v>
      </c>
      <c r="F17" s="131">
        <v>2</v>
      </c>
      <c r="G17" s="141"/>
      <c r="H17" s="123">
        <v>2</v>
      </c>
      <c r="I17" s="133"/>
      <c r="J17" s="134"/>
      <c r="K17" s="143">
        <f>SUM(C17:H17)</f>
        <v>10</v>
      </c>
      <c r="L17" s="145" t="s">
        <v>83</v>
      </c>
    </row>
    <row r="18" spans="1:12" ht="16.5" customHeight="1" x14ac:dyDescent="0.25">
      <c r="A18" s="151"/>
      <c r="B18" s="120"/>
      <c r="C18" s="139">
        <v>19</v>
      </c>
      <c r="D18" s="124">
        <v>26</v>
      </c>
      <c r="E18" s="71">
        <v>30</v>
      </c>
      <c r="F18" s="73">
        <v>27</v>
      </c>
      <c r="G18" s="113"/>
      <c r="H18" s="124">
        <v>36</v>
      </c>
      <c r="I18" s="6">
        <f>SUBTOTAL(9,C18:H18)</f>
        <v>138</v>
      </c>
      <c r="J18" s="74">
        <f>SUM(I18-J19)</f>
        <v>62</v>
      </c>
      <c r="K18" s="113"/>
      <c r="L18" s="147"/>
    </row>
    <row r="19" spans="1:12" ht="16.5" customHeight="1" x14ac:dyDescent="0.25">
      <c r="A19" s="152"/>
      <c r="B19" s="121"/>
      <c r="C19" s="140">
        <v>17</v>
      </c>
      <c r="D19" s="127">
        <v>18</v>
      </c>
      <c r="E19" s="142">
        <v>17</v>
      </c>
      <c r="F19" s="117">
        <v>15</v>
      </c>
      <c r="G19" s="115"/>
      <c r="H19" s="127">
        <v>9</v>
      </c>
      <c r="I19" s="135"/>
      <c r="J19" s="136">
        <f>SUBTOTAL(9,C19:H19)</f>
        <v>76</v>
      </c>
      <c r="K19" s="115"/>
      <c r="L19" s="149"/>
    </row>
    <row r="20" spans="1:12" ht="15.75" customHeight="1" x14ac:dyDescent="0.3">
      <c r="A20" s="150">
        <v>6</v>
      </c>
      <c r="B20" s="137" t="s">
        <v>84</v>
      </c>
      <c r="C20" s="138">
        <v>0</v>
      </c>
      <c r="D20" s="123">
        <v>0</v>
      </c>
      <c r="E20" s="128">
        <v>0</v>
      </c>
      <c r="F20" s="132">
        <v>0</v>
      </c>
      <c r="G20" s="132">
        <v>0</v>
      </c>
      <c r="H20" s="130"/>
      <c r="I20" s="133"/>
      <c r="J20" s="134"/>
      <c r="K20" s="144">
        <f>SUM(C20:H20)</f>
        <v>0</v>
      </c>
      <c r="L20" s="153">
        <v>6</v>
      </c>
    </row>
    <row r="21" spans="1:12" ht="15" customHeight="1" x14ac:dyDescent="0.25">
      <c r="A21" s="151"/>
      <c r="B21" s="120"/>
      <c r="C21" s="139">
        <v>9</v>
      </c>
      <c r="D21" s="124">
        <v>8</v>
      </c>
      <c r="E21" s="76">
        <v>15</v>
      </c>
      <c r="F21" s="72">
        <v>5</v>
      </c>
      <c r="G21" s="72">
        <v>9</v>
      </c>
      <c r="H21" s="120"/>
      <c r="I21" s="6">
        <f>SUBTOTAL(9,C21:H21)</f>
        <v>46</v>
      </c>
      <c r="J21" s="74">
        <f>SUM(I21-J22)</f>
        <v>-97</v>
      </c>
      <c r="K21" s="113"/>
      <c r="L21" s="147"/>
    </row>
    <row r="22" spans="1:12" ht="15.75" customHeight="1" thickBot="1" x14ac:dyDescent="0.3">
      <c r="A22" s="154"/>
      <c r="B22" s="155"/>
      <c r="C22" s="156">
        <v>28</v>
      </c>
      <c r="D22" s="157">
        <v>26</v>
      </c>
      <c r="E22" s="158">
        <v>22</v>
      </c>
      <c r="F22" s="159">
        <v>31</v>
      </c>
      <c r="G22" s="159">
        <v>36</v>
      </c>
      <c r="H22" s="155"/>
      <c r="I22" s="160"/>
      <c r="J22" s="161">
        <f>SUBTOTAL(109,C22:H22)</f>
        <v>143</v>
      </c>
      <c r="K22" s="162"/>
      <c r="L22" s="163"/>
    </row>
    <row r="23" spans="1:12" ht="13.5" customHeight="1" x14ac:dyDescent="0.25">
      <c r="A23" s="2"/>
      <c r="B23" s="2"/>
      <c r="C23" s="2"/>
      <c r="D23" s="2"/>
      <c r="E23" s="2"/>
      <c r="F23" s="2"/>
      <c r="G23" s="2"/>
      <c r="H23" s="77" t="str">
        <f>IF(I23&lt;&gt;J23,"! Väravate vahe ei ole õige. Andmete sisestus pooleli või tulemused sisestatud valesti =&gt;&gt;"," ")</f>
        <v xml:space="preserve"> </v>
      </c>
      <c r="I23" s="42">
        <f>SUM(I5:I22)</f>
        <v>571</v>
      </c>
      <c r="J23" s="42">
        <f>J7+J10+J13+J16+J19+J22</f>
        <v>571</v>
      </c>
    </row>
  </sheetData>
  <mergeCells count="31">
    <mergeCell ref="L5:L7"/>
    <mergeCell ref="L8:L10"/>
    <mergeCell ref="K11:K13"/>
    <mergeCell ref="K14:K16"/>
    <mergeCell ref="K20:K22"/>
    <mergeCell ref="L20:L22"/>
    <mergeCell ref="L14:L16"/>
    <mergeCell ref="L17:L19"/>
    <mergeCell ref="L11:L13"/>
    <mergeCell ref="K17:K19"/>
    <mergeCell ref="B5:B7"/>
    <mergeCell ref="C5:C7"/>
    <mergeCell ref="A5:A7"/>
    <mergeCell ref="K8:K10"/>
    <mergeCell ref="I4:J4"/>
    <mergeCell ref="K5:K7"/>
    <mergeCell ref="F14:F16"/>
    <mergeCell ref="A14:A16"/>
    <mergeCell ref="A17:A19"/>
    <mergeCell ref="D8:D10"/>
    <mergeCell ref="E11:E13"/>
    <mergeCell ref="B14:B16"/>
    <mergeCell ref="B8:B10"/>
    <mergeCell ref="B11:B13"/>
    <mergeCell ref="A8:A10"/>
    <mergeCell ref="A11:A13"/>
    <mergeCell ref="A20:A22"/>
    <mergeCell ref="B20:B22"/>
    <mergeCell ref="H20:H22"/>
    <mergeCell ref="B17:B19"/>
    <mergeCell ref="G17:G1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2" workbookViewId="0">
      <selection activeCell="G41" sqref="G41:H41"/>
    </sheetView>
  </sheetViews>
  <sheetFormatPr defaultColWidth="17.33203125" defaultRowHeight="15.75" customHeight="1" x14ac:dyDescent="0.25"/>
  <cols>
    <col min="1" max="1" width="7.1093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1.6640625" customWidth="1"/>
    <col min="9" max="18" width="9.109375" customWidth="1"/>
  </cols>
  <sheetData>
    <row r="1" spans="1:18" ht="18.75" customHeight="1" x14ac:dyDescent="0.35">
      <c r="A1" s="78" t="str">
        <f>Ajakava!A1</f>
        <v>2014 EESTI KARIKAVÕISTLUSED KÄSIPALLIS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35">
      <c r="A2" s="78" t="str">
        <f>Ajakava!A2</f>
        <v>NEIDUDE C KLASS</v>
      </c>
      <c r="B2" s="2"/>
      <c r="C2" s="2"/>
      <c r="D2" s="2"/>
      <c r="E2" s="2"/>
      <c r="F2" s="2"/>
      <c r="G2" s="10" t="str">
        <f>Ajakava!H4</f>
        <v>29.11.-30.11.2014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customHeight="1" x14ac:dyDescent="0.3">
      <c r="A3" s="3" t="str">
        <f>Ajakava!D2</f>
        <v>sündinud 2000 ja hiljem</v>
      </c>
      <c r="B3" s="2"/>
      <c r="C3" s="2"/>
      <c r="D3" s="2"/>
      <c r="E3" s="2"/>
      <c r="F3" s="2"/>
      <c r="G3" s="79" t="str">
        <f>Ajakava!H5</f>
        <v>KEHRA</v>
      </c>
      <c r="H3" s="80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3">
      <c r="A4" s="2"/>
      <c r="B4" s="2"/>
      <c r="C4" s="2"/>
      <c r="D4" s="2"/>
      <c r="E4" s="2"/>
      <c r="F4" s="2"/>
      <c r="G4" s="10"/>
      <c r="H4" s="80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customHeight="1" x14ac:dyDescent="0.3">
      <c r="A5" s="104" t="s">
        <v>85</v>
      </c>
      <c r="B5" s="97"/>
      <c r="C5" s="9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customHeight="1" x14ac:dyDescent="0.3">
      <c r="A6" s="81"/>
      <c r="B6" s="82" t="s">
        <v>86</v>
      </c>
      <c r="C6" s="81"/>
      <c r="D6" s="103" t="s">
        <v>87</v>
      </c>
      <c r="E6" s="97"/>
      <c r="F6" s="83"/>
      <c r="G6" s="105" t="s">
        <v>88</v>
      </c>
      <c r="H6" s="97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6.5" customHeight="1" x14ac:dyDescent="0.3">
      <c r="A7" s="84" t="s">
        <v>89</v>
      </c>
      <c r="B7" s="101" t="s">
        <v>90</v>
      </c>
      <c r="C7" s="97"/>
      <c r="D7" s="102" t="s">
        <v>91</v>
      </c>
      <c r="E7" s="97"/>
      <c r="F7" s="2"/>
      <c r="G7" s="101" t="s">
        <v>92</v>
      </c>
      <c r="H7" s="97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6.5" customHeight="1" x14ac:dyDescent="0.3">
      <c r="A8" s="84" t="s">
        <v>93</v>
      </c>
      <c r="B8" s="101" t="s">
        <v>94</v>
      </c>
      <c r="C8" s="97"/>
      <c r="D8" s="102" t="s">
        <v>181</v>
      </c>
      <c r="E8" s="97"/>
      <c r="F8" s="2"/>
      <c r="G8" s="101" t="s">
        <v>95</v>
      </c>
      <c r="H8" s="97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6.5" customHeight="1" x14ac:dyDescent="0.3">
      <c r="A9" s="84" t="s">
        <v>96</v>
      </c>
      <c r="B9" s="101" t="s">
        <v>97</v>
      </c>
      <c r="C9" s="97"/>
      <c r="D9" s="102" t="s">
        <v>181</v>
      </c>
      <c r="E9" s="97"/>
      <c r="F9" s="2"/>
      <c r="G9" s="101" t="s">
        <v>98</v>
      </c>
      <c r="H9" s="97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6.5" customHeight="1" x14ac:dyDescent="0.3">
      <c r="A10" s="84" t="s">
        <v>99</v>
      </c>
      <c r="B10" s="101" t="s">
        <v>100</v>
      </c>
      <c r="C10" s="97"/>
      <c r="D10" s="102" t="s">
        <v>182</v>
      </c>
      <c r="E10" s="97"/>
      <c r="F10" s="2"/>
      <c r="G10" s="101" t="s">
        <v>101</v>
      </c>
      <c r="H10" s="97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6.5" customHeight="1" x14ac:dyDescent="0.3">
      <c r="A11" s="84" t="s">
        <v>102</v>
      </c>
      <c r="B11" s="101" t="s">
        <v>103</v>
      </c>
      <c r="C11" s="97"/>
      <c r="D11" s="102" t="s">
        <v>181</v>
      </c>
      <c r="E11" s="97"/>
      <c r="F11" s="2"/>
      <c r="G11" s="101" t="s">
        <v>104</v>
      </c>
      <c r="H11" s="97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6.5" customHeight="1" x14ac:dyDescent="0.3">
      <c r="A12" s="84" t="s">
        <v>105</v>
      </c>
      <c r="B12" s="101" t="s">
        <v>106</v>
      </c>
      <c r="C12" s="97"/>
      <c r="D12" s="102" t="s">
        <v>107</v>
      </c>
      <c r="E12" s="97"/>
      <c r="F12" s="2"/>
      <c r="G12" s="101" t="s">
        <v>108</v>
      </c>
      <c r="H12" s="97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3.5" customHeight="1" x14ac:dyDescent="0.3">
      <c r="A13" s="85"/>
      <c r="B13" s="85"/>
      <c r="C13" s="2"/>
      <c r="D13" s="85"/>
      <c r="E13" s="85"/>
      <c r="F13" s="2"/>
      <c r="G13" s="85"/>
      <c r="H13" s="85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1.75" customHeight="1" x14ac:dyDescent="0.4">
      <c r="A14" s="86" t="s">
        <v>109</v>
      </c>
      <c r="B14" s="87" t="str">
        <f>IF(B7&gt;0,B7,"")</f>
        <v>Põlva Spordikool</v>
      </c>
      <c r="C14" s="2"/>
      <c r="D14" s="86" t="s">
        <v>110</v>
      </c>
      <c r="E14" s="87" t="str">
        <f>IF(B8&gt;0,B8,"")</f>
        <v>Reval-Sport Lasnamäe</v>
      </c>
      <c r="F14" s="2"/>
      <c r="G14" s="86" t="s">
        <v>111</v>
      </c>
      <c r="H14" s="87" t="str">
        <f>IF(B9&gt;0,B9,"")</f>
        <v>Reval-Sport Mustamäe</v>
      </c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" customHeight="1" x14ac:dyDescent="0.3">
      <c r="A15" s="88">
        <v>1</v>
      </c>
      <c r="B15" s="89" t="s">
        <v>112</v>
      </c>
      <c r="C15" s="2"/>
      <c r="D15" s="88">
        <v>1</v>
      </c>
      <c r="E15" s="89" t="s">
        <v>113</v>
      </c>
      <c r="F15" s="2"/>
      <c r="G15" s="88">
        <v>1</v>
      </c>
      <c r="H15" s="89" t="s">
        <v>114</v>
      </c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" customHeight="1" x14ac:dyDescent="0.3">
      <c r="A16" s="88">
        <v>2</v>
      </c>
      <c r="B16" s="89" t="s">
        <v>115</v>
      </c>
      <c r="C16" s="2"/>
      <c r="D16" s="88">
        <v>2</v>
      </c>
      <c r="E16" s="89" t="s">
        <v>116</v>
      </c>
      <c r="F16" s="2"/>
      <c r="G16" s="88">
        <v>2</v>
      </c>
      <c r="H16" s="89" t="s">
        <v>117</v>
      </c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 x14ac:dyDescent="0.3">
      <c r="A17" s="88">
        <v>3</v>
      </c>
      <c r="B17" s="89" t="s">
        <v>118</v>
      </c>
      <c r="C17" s="2"/>
      <c r="D17" s="88">
        <v>3</v>
      </c>
      <c r="E17" s="89" t="s">
        <v>119</v>
      </c>
      <c r="F17" s="2"/>
      <c r="G17" s="88">
        <v>3</v>
      </c>
      <c r="H17" s="89" t="s">
        <v>120</v>
      </c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 x14ac:dyDescent="0.3">
      <c r="A18" s="88">
        <v>4</v>
      </c>
      <c r="B18" s="89" t="s">
        <v>121</v>
      </c>
      <c r="C18" s="2"/>
      <c r="D18" s="88">
        <v>4</v>
      </c>
      <c r="E18" s="89" t="s">
        <v>122</v>
      </c>
      <c r="F18" s="2"/>
      <c r="G18" s="88">
        <v>4</v>
      </c>
      <c r="H18" s="89" t="s">
        <v>123</v>
      </c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" customHeight="1" x14ac:dyDescent="0.3">
      <c r="A19" s="88">
        <v>5</v>
      </c>
      <c r="B19" s="89" t="s">
        <v>124</v>
      </c>
      <c r="C19" s="2"/>
      <c r="D19" s="88">
        <v>5</v>
      </c>
      <c r="E19" s="89" t="s">
        <v>125</v>
      </c>
      <c r="F19" s="2"/>
      <c r="G19" s="88">
        <v>5</v>
      </c>
      <c r="H19" s="89" t="s">
        <v>126</v>
      </c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" customHeight="1" x14ac:dyDescent="0.3">
      <c r="A20" s="88">
        <v>6</v>
      </c>
      <c r="B20" s="89" t="s">
        <v>127</v>
      </c>
      <c r="C20" s="2"/>
      <c r="D20" s="88">
        <v>6</v>
      </c>
      <c r="E20" s="89" t="s">
        <v>128</v>
      </c>
      <c r="F20" s="2"/>
      <c r="G20" s="88">
        <v>6</v>
      </c>
      <c r="H20" s="89" t="s">
        <v>129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" customHeight="1" x14ac:dyDescent="0.3">
      <c r="A21" s="88">
        <v>7</v>
      </c>
      <c r="B21" s="89" t="s">
        <v>130</v>
      </c>
      <c r="C21" s="2"/>
      <c r="D21" s="88">
        <v>7</v>
      </c>
      <c r="E21" s="89" t="s">
        <v>131</v>
      </c>
      <c r="F21" s="2"/>
      <c r="G21" s="88">
        <v>7</v>
      </c>
      <c r="H21" s="89" t="s">
        <v>132</v>
      </c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" customHeight="1" x14ac:dyDescent="0.3">
      <c r="A22" s="88">
        <v>8</v>
      </c>
      <c r="B22" s="89" t="s">
        <v>133</v>
      </c>
      <c r="C22" s="2"/>
      <c r="D22" s="88">
        <v>8</v>
      </c>
      <c r="E22" s="89" t="s">
        <v>134</v>
      </c>
      <c r="F22" s="2"/>
      <c r="G22" s="88">
        <v>8</v>
      </c>
      <c r="H22" s="89" t="s">
        <v>135</v>
      </c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" customHeight="1" x14ac:dyDescent="0.3">
      <c r="A23" s="88">
        <v>9</v>
      </c>
      <c r="B23" s="89" t="s">
        <v>136</v>
      </c>
      <c r="C23" s="2"/>
      <c r="D23" s="88">
        <v>9</v>
      </c>
      <c r="E23" s="89" t="s">
        <v>137</v>
      </c>
      <c r="F23" s="2"/>
      <c r="G23" s="88">
        <v>9</v>
      </c>
      <c r="H23" s="89" t="s">
        <v>138</v>
      </c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" customHeight="1" x14ac:dyDescent="0.3">
      <c r="A24" s="88">
        <v>10</v>
      </c>
      <c r="B24" s="89" t="s">
        <v>139</v>
      </c>
      <c r="C24" s="2"/>
      <c r="D24" s="88">
        <v>10</v>
      </c>
      <c r="E24" s="89" t="s">
        <v>140</v>
      </c>
      <c r="F24" s="2"/>
      <c r="G24" s="88">
        <v>10</v>
      </c>
      <c r="H24" s="89" t="s">
        <v>141</v>
      </c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" customHeight="1" x14ac:dyDescent="0.3">
      <c r="A25" s="88">
        <v>11</v>
      </c>
      <c r="B25" s="89" t="s">
        <v>142</v>
      </c>
      <c r="C25" s="2"/>
      <c r="D25" s="88">
        <v>11</v>
      </c>
      <c r="E25" s="89" t="s">
        <v>143</v>
      </c>
      <c r="F25" s="2"/>
      <c r="G25" s="88">
        <v>11</v>
      </c>
      <c r="H25" s="89" t="s">
        <v>144</v>
      </c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" customHeight="1" x14ac:dyDescent="0.3">
      <c r="A26" s="88">
        <v>12</v>
      </c>
      <c r="B26" s="89" t="s">
        <v>145</v>
      </c>
      <c r="C26" s="2"/>
      <c r="D26" s="88"/>
      <c r="E26" s="90"/>
      <c r="F26" s="2"/>
      <c r="G26" s="88">
        <v>12</v>
      </c>
      <c r="H26" s="89" t="s">
        <v>146</v>
      </c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" customHeight="1" thickBot="1" x14ac:dyDescent="0.35">
      <c r="A27" s="176"/>
      <c r="B27" s="177"/>
      <c r="C27" s="2"/>
      <c r="D27" s="176"/>
      <c r="E27" s="177"/>
      <c r="F27" s="2"/>
      <c r="G27" s="176">
        <v>13</v>
      </c>
      <c r="H27" s="178" t="s">
        <v>147</v>
      </c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.75" customHeight="1" thickTop="1" x14ac:dyDescent="0.3">
      <c r="A28" s="91" t="s">
        <v>148</v>
      </c>
      <c r="B28" s="89" t="s">
        <v>149</v>
      </c>
      <c r="C28" s="2"/>
      <c r="D28" s="91" t="s">
        <v>150</v>
      </c>
      <c r="E28" s="89" t="s">
        <v>151</v>
      </c>
      <c r="F28" s="2"/>
      <c r="G28" s="91" t="s">
        <v>152</v>
      </c>
      <c r="H28" s="89" t="s">
        <v>153</v>
      </c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3.5" customHeight="1" x14ac:dyDescent="0.3">
      <c r="A29" s="92"/>
      <c r="B29" s="93"/>
      <c r="C29" s="2"/>
      <c r="D29" s="92" t="s">
        <v>154</v>
      </c>
      <c r="E29" s="94" t="s">
        <v>155</v>
      </c>
      <c r="F29" s="2"/>
      <c r="G29" s="92" t="s">
        <v>156</v>
      </c>
      <c r="H29" s="94" t="s">
        <v>157</v>
      </c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3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 x14ac:dyDescent="0.3">
      <c r="A31" s="20" t="s">
        <v>158</v>
      </c>
      <c r="B31" s="2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.75" customHeight="1" x14ac:dyDescent="0.3">
      <c r="A32" s="20"/>
      <c r="B32" s="82" t="s">
        <v>159</v>
      </c>
      <c r="C32" s="2"/>
      <c r="D32" s="109" t="s">
        <v>160</v>
      </c>
      <c r="E32" s="9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3">
      <c r="A33" s="95" t="s">
        <v>161</v>
      </c>
      <c r="B33" s="106" t="s">
        <v>162</v>
      </c>
      <c r="C33" s="97"/>
      <c r="D33" s="106" t="str">
        <f t="shared" ref="D33:D38" si="0">IF(B7&gt;0,B7,"")</f>
        <v>Põlva Spordikool</v>
      </c>
      <c r="E33" s="9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" customHeight="1" x14ac:dyDescent="0.3">
      <c r="A34" s="95" t="s">
        <v>163</v>
      </c>
      <c r="B34" s="106" t="s">
        <v>164</v>
      </c>
      <c r="C34" s="97"/>
      <c r="D34" s="106" t="str">
        <f t="shared" si="0"/>
        <v>Reval-Sport Lasnamäe</v>
      </c>
      <c r="E34" s="9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3">
      <c r="A35" s="95" t="s">
        <v>165</v>
      </c>
      <c r="B35" s="106" t="s">
        <v>166</v>
      </c>
      <c r="C35" s="97"/>
      <c r="D35" s="106" t="str">
        <f t="shared" si="0"/>
        <v>Reval-Sport Mustamäe</v>
      </c>
      <c r="E35" s="9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3">
      <c r="A36" s="95" t="s">
        <v>167</v>
      </c>
      <c r="B36" s="106" t="s">
        <v>168</v>
      </c>
      <c r="C36" s="97"/>
      <c r="D36" s="106" t="str">
        <f t="shared" si="0"/>
        <v>SK Tapa</v>
      </c>
      <c r="E36" s="9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3">
      <c r="A37" s="95" t="s">
        <v>169</v>
      </c>
      <c r="B37" s="106" t="s">
        <v>170</v>
      </c>
      <c r="C37" s="97"/>
      <c r="D37" s="106" t="str">
        <f t="shared" si="0"/>
        <v>Reval-Sport Sõmeru/Padise</v>
      </c>
      <c r="E37" s="9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3">
      <c r="A38" s="95" t="s">
        <v>171</v>
      </c>
      <c r="B38" s="106" t="s">
        <v>172</v>
      </c>
      <c r="C38" s="97"/>
      <c r="D38" s="106" t="str">
        <f t="shared" si="0"/>
        <v>HC Kehra</v>
      </c>
      <c r="E38" s="9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6.5" customHeight="1" thickBot="1" x14ac:dyDescent="0.35">
      <c r="A39" s="180"/>
      <c r="B39" s="181"/>
      <c r="C39" s="182"/>
      <c r="D39" s="183"/>
      <c r="E39" s="182"/>
      <c r="F39" s="180"/>
      <c r="G39" s="180"/>
      <c r="H39" s="180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3.5" customHeight="1" thickTop="1" x14ac:dyDescent="0.25">
      <c r="A40" s="2"/>
      <c r="B40" s="2"/>
      <c r="C40" s="179" t="s">
        <v>173</v>
      </c>
      <c r="D40" s="113"/>
      <c r="E40" s="113"/>
      <c r="F40" s="113"/>
      <c r="G40" s="179" t="s">
        <v>174</v>
      </c>
      <c r="H40" s="113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.75" customHeight="1" x14ac:dyDescent="0.3">
      <c r="A41" s="107" t="s">
        <v>175</v>
      </c>
      <c r="B41" s="97"/>
      <c r="C41" s="108" t="s">
        <v>176</v>
      </c>
      <c r="D41" s="97"/>
      <c r="E41" s="97"/>
      <c r="F41" s="97"/>
      <c r="G41" s="108" t="s">
        <v>177</v>
      </c>
      <c r="H41" s="97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15.75" customHeight="1" x14ac:dyDescent="0.3">
      <c r="A42" s="107" t="s">
        <v>178</v>
      </c>
      <c r="B42" s="97"/>
      <c r="C42" s="108" t="s">
        <v>179</v>
      </c>
      <c r="D42" s="97"/>
      <c r="E42" s="97"/>
      <c r="F42" s="97"/>
      <c r="G42" s="108" t="s">
        <v>180</v>
      </c>
      <c r="H42" s="97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13.5" customHeight="1" x14ac:dyDescent="0.3">
      <c r="A43" s="85"/>
      <c r="B43" s="85"/>
      <c r="C43" s="85"/>
      <c r="D43" s="85"/>
      <c r="E43" s="85"/>
      <c r="F43" s="85"/>
      <c r="G43" s="85"/>
      <c r="H43" s="85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</sheetData>
  <mergeCells count="44">
    <mergeCell ref="G42:H42"/>
    <mergeCell ref="G12:H12"/>
    <mergeCell ref="B12:C12"/>
    <mergeCell ref="D32:E32"/>
    <mergeCell ref="G41:H41"/>
    <mergeCell ref="G40:H40"/>
    <mergeCell ref="B33:C33"/>
    <mergeCell ref="D33:E33"/>
    <mergeCell ref="B34:C34"/>
    <mergeCell ref="D38:E38"/>
    <mergeCell ref="D34:E34"/>
    <mergeCell ref="D35:E35"/>
    <mergeCell ref="D37:E37"/>
    <mergeCell ref="D36:E36"/>
    <mergeCell ref="B35:C35"/>
    <mergeCell ref="B37:C37"/>
    <mergeCell ref="B36:C36"/>
    <mergeCell ref="A41:B41"/>
    <mergeCell ref="A42:B42"/>
    <mergeCell ref="B39:C39"/>
    <mergeCell ref="B38:C38"/>
    <mergeCell ref="C42:F42"/>
    <mergeCell ref="D39:E39"/>
    <mergeCell ref="C40:F40"/>
    <mergeCell ref="C41:F41"/>
    <mergeCell ref="D12:E12"/>
    <mergeCell ref="D10:E10"/>
    <mergeCell ref="D11:E11"/>
    <mergeCell ref="D8:E8"/>
    <mergeCell ref="G6:H6"/>
    <mergeCell ref="G7:H7"/>
    <mergeCell ref="D9:E9"/>
    <mergeCell ref="B10:C10"/>
    <mergeCell ref="B11:C11"/>
    <mergeCell ref="B9:C9"/>
    <mergeCell ref="B8:C8"/>
    <mergeCell ref="G10:H10"/>
    <mergeCell ref="G11:H11"/>
    <mergeCell ref="G8:H8"/>
    <mergeCell ref="G9:H9"/>
    <mergeCell ref="D7:E7"/>
    <mergeCell ref="D6:E6"/>
    <mergeCell ref="A5:C5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Tabel_täitmiseks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2014-11-30T18:08:10Z</cp:lastPrinted>
  <dcterms:created xsi:type="dcterms:W3CDTF">2014-11-30T18:07:49Z</dcterms:created>
  <dcterms:modified xsi:type="dcterms:W3CDTF">2014-11-30T18:10:18Z</dcterms:modified>
</cp:coreProperties>
</file>