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044" activeTab="3"/>
  </bookViews>
  <sheets>
    <sheet name="Ajakava" sheetId="1" r:id="rId1"/>
    <sheet name="Tabel" sheetId="2" r:id="rId2"/>
    <sheet name="Tabel_seinale" sheetId="3" state="hidden" r:id="rId3"/>
    <sheet name="Kokkuvõte" sheetId="4" r:id="rId4"/>
  </sheet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B8" i="1"/>
  <c r="B9" i="1" s="1"/>
  <c r="B10" i="1" s="1"/>
  <c r="B11" i="1" s="1"/>
  <c r="B12" i="1" s="1"/>
  <c r="B13" i="1" s="1"/>
  <c r="B15" i="1" s="1"/>
  <c r="B16" i="1" s="1"/>
  <c r="B17" i="1" s="1"/>
  <c r="B18" i="1" s="1"/>
  <c r="B19" i="1" s="1"/>
  <c r="B20" i="1" s="1"/>
  <c r="B21" i="1" s="1"/>
  <c r="B23" i="1" s="1"/>
  <c r="B24" i="1" s="1"/>
  <c r="B25" i="1" s="1"/>
  <c r="B26" i="1" s="1"/>
  <c r="B27" i="1" s="1"/>
  <c r="B28" i="1" s="1"/>
  <c r="B29" i="1" s="1"/>
  <c r="A14" i="1"/>
  <c r="A22" i="1" s="1"/>
  <c r="A16" i="1"/>
  <c r="A17" i="1"/>
  <c r="A18" i="1" s="1"/>
  <c r="A19" i="1" s="1"/>
  <c r="A20" i="1" s="1"/>
  <c r="A21" i="1" s="1"/>
  <c r="A24" i="1"/>
  <c r="A25" i="1"/>
  <c r="A26" i="1" s="1"/>
  <c r="A27" i="1" s="1"/>
  <c r="A28" i="1" s="1"/>
  <c r="A29" i="1" s="1"/>
  <c r="A1" i="4"/>
  <c r="A2" i="4"/>
  <c r="E2" i="4"/>
  <c r="G2" i="4"/>
  <c r="A3" i="4"/>
  <c r="E3" i="4"/>
  <c r="G3" i="4"/>
  <c r="B15" i="4"/>
  <c r="E15" i="4"/>
  <c r="H15" i="4"/>
  <c r="A1" i="2"/>
  <c r="A3" i="2"/>
  <c r="C3" i="2"/>
  <c r="S6" i="2"/>
  <c r="Q7" i="2"/>
  <c r="R8" i="2"/>
  <c r="S9" i="2"/>
  <c r="Q10" i="2"/>
  <c r="R11" i="2"/>
  <c r="S12" i="2"/>
  <c r="Q13" i="2"/>
  <c r="R14" i="2"/>
  <c r="S15" i="2"/>
  <c r="Q16" i="2"/>
  <c r="R17" i="2"/>
  <c r="S18" i="2"/>
  <c r="Q19" i="2"/>
  <c r="R20" i="2"/>
  <c r="S21" i="2"/>
  <c r="Q22" i="2"/>
  <c r="R23" i="2"/>
  <c r="S24" i="2"/>
  <c r="Q25" i="2"/>
  <c r="R26" i="2"/>
  <c r="A1" i="3"/>
  <c r="A2" i="3"/>
  <c r="F2" i="3"/>
  <c r="G2" i="3"/>
  <c r="A3" i="3"/>
  <c r="C3" i="3"/>
  <c r="B6" i="3"/>
  <c r="B9" i="3"/>
  <c r="B12" i="3"/>
  <c r="B15" i="3"/>
  <c r="R16" i="2" l="1"/>
  <c r="R13" i="2"/>
  <c r="R10" i="2"/>
  <c r="R25" i="2"/>
  <c r="R19" i="2"/>
  <c r="R27" i="2"/>
  <c r="R22" i="2"/>
  <c r="R7" i="2"/>
  <c r="Q27" i="2"/>
  <c r="O27" i="2" l="1"/>
</calcChain>
</file>

<file path=xl/sharedStrings.xml><?xml version="1.0" encoding="utf-8"?>
<sst xmlns="http://schemas.openxmlformats.org/spreadsheetml/2006/main" count="195" uniqueCount="119">
  <si>
    <t>2017 EESTI MEISTRIVÕISTLUSED KÄSIPALLIS</t>
  </si>
  <si>
    <t>NOORMEHED A KLASS</t>
  </si>
  <si>
    <t>sündinud 1998 ja hiljem</t>
  </si>
  <si>
    <t>II etapp</t>
  </si>
  <si>
    <t>14.04.-16.04.2017</t>
  </si>
  <si>
    <t>PÕLVA</t>
  </si>
  <si>
    <t>Mänguaeg 2×30 min</t>
  </si>
  <si>
    <t>Mesikäpa Hall</t>
  </si>
  <si>
    <t>Kell</t>
  </si>
  <si>
    <t>Nr.</t>
  </si>
  <si>
    <t>Võistkond</t>
  </si>
  <si>
    <t>Põlva SK</t>
  </si>
  <si>
    <t>Valga Käval</t>
  </si>
  <si>
    <t>Viljandi SK</t>
  </si>
  <si>
    <t>HC Viimsi</t>
  </si>
  <si>
    <t>Aruküla SK</t>
  </si>
  <si>
    <t>HC Tallas/ Tallinna SK</t>
  </si>
  <si>
    <t>HC Kehra</t>
  </si>
  <si>
    <t>27.01.-29.01.2017</t>
  </si>
  <si>
    <t>VALGA</t>
  </si>
  <si>
    <t>VÕISTKOND</t>
  </si>
  <si>
    <t>V – VAHE</t>
  </si>
  <si>
    <t>PUNKTE</t>
  </si>
  <si>
    <t>KOHT</t>
  </si>
  <si>
    <t>PÕLVA SK</t>
  </si>
  <si>
    <t>HC TALLAS /
TALLINNA SPORDIKOOL</t>
  </si>
  <si>
    <t>ARUKÜLA SK</t>
  </si>
  <si>
    <t>HC KEHRA</t>
  </si>
  <si>
    <t>VILJANDI SK</t>
  </si>
  <si>
    <t>VALGA KÄVAL</t>
  </si>
  <si>
    <t>HC VIIMSI</t>
  </si>
  <si>
    <t>V–VAHE</t>
  </si>
  <si>
    <t>Paremusjärjestus</t>
  </si>
  <si>
    <t>Võistkonna nimi</t>
  </si>
  <si>
    <t>Klubi nimi</t>
  </si>
  <si>
    <t>Treener(id)</t>
  </si>
  <si>
    <t>1.</t>
  </si>
  <si>
    <t>2.</t>
  </si>
  <si>
    <t>3.</t>
  </si>
  <si>
    <t>4.</t>
  </si>
  <si>
    <t>5.</t>
  </si>
  <si>
    <t>6.</t>
  </si>
  <si>
    <t>7.</t>
  </si>
  <si>
    <t>I</t>
  </si>
  <si>
    <t>II</t>
  </si>
  <si>
    <t>III</t>
  </si>
  <si>
    <t>Treener:</t>
  </si>
  <si>
    <t>Võistkondade parimad mängijad:</t>
  </si>
  <si>
    <t>Mängija nimi</t>
  </si>
  <si>
    <t>Turniiri parim mängija:</t>
  </si>
  <si>
    <t>Turniiri parim väravavaht:</t>
  </si>
  <si>
    <t>Mark Mägi</t>
  </si>
  <si>
    <t>Marten Tamme</t>
  </si>
  <si>
    <t>Rainer Seerman</t>
  </si>
  <si>
    <t>Turniiri parim kaitsemängija:</t>
  </si>
  <si>
    <t>Ahmed Porkveli, Jarno Nurm</t>
  </si>
  <si>
    <t>Kaupo Liiva, Mikita Yermashevitch</t>
  </si>
  <si>
    <t>HC Tallas</t>
  </si>
  <si>
    <t>Markus Viitkar</t>
  </si>
  <si>
    <t>Jaagup Mäestu</t>
  </si>
  <si>
    <t>Marko Koks</t>
  </si>
  <si>
    <t>Jan-Jürgen Veski</t>
  </si>
  <si>
    <t>Eddy Leitsar, Jüri Lepp</t>
  </si>
  <si>
    <t>Kalmer Musting</t>
  </si>
  <si>
    <t>Andrus Rogenbaum, Toivo Järv</t>
  </si>
  <si>
    <t>Andris Uibo</t>
  </si>
  <si>
    <t>Alex Toom</t>
  </si>
  <si>
    <t>Simon Drõgin</t>
  </si>
  <si>
    <t>Mait Allas</t>
  </si>
  <si>
    <t>Joosep Ülesoo</t>
  </si>
  <si>
    <t>Kevin Pajuväli</t>
  </si>
  <si>
    <t>Sander Rohtla</t>
  </si>
  <si>
    <t>Eerik Kalmet</t>
  </si>
  <si>
    <t>Raul Peet</t>
  </si>
  <si>
    <t>Raiko Roosna</t>
  </si>
  <si>
    <t>Kevin Toom</t>
  </si>
  <si>
    <t>Martin Allikalt</t>
  </si>
  <si>
    <t>Henn-Hendrik Sepp</t>
  </si>
  <si>
    <t>Kristo Kungla</t>
  </si>
  <si>
    <t>Richard Mutli</t>
  </si>
  <si>
    <t>Ülljo Pihus</t>
  </si>
  <si>
    <t>Tõnis Kase</t>
  </si>
  <si>
    <t>Sander Sarapuu</t>
  </si>
  <si>
    <t>Markel Veiko</t>
  </si>
  <si>
    <t>Marken Järv</t>
  </si>
  <si>
    <t>Marvin Liblik</t>
  </si>
  <si>
    <t>Sven Hallap</t>
  </si>
  <si>
    <t>Carl-Eric Uibo</t>
  </si>
  <si>
    <t>Kristo-Siim Vidrik</t>
  </si>
  <si>
    <t>Keiro Peeter Kottisse</t>
  </si>
  <si>
    <t>Alfred Timmo</t>
  </si>
  <si>
    <t>Mathias Rebane</t>
  </si>
  <si>
    <t>Christofer Viilop</t>
  </si>
  <si>
    <t>Karl Kannik</t>
  </si>
  <si>
    <t>Sander Nemvalts</t>
  </si>
  <si>
    <t>Karel Hermas</t>
  </si>
  <si>
    <t>Armis Priskus</t>
  </si>
  <si>
    <t>Martin Horolski</t>
  </si>
  <si>
    <t>Gert Joonas Takkis</t>
  </si>
  <si>
    <t>Marek Karu</t>
  </si>
  <si>
    <t>Kert Liinat</t>
  </si>
  <si>
    <t>Evert Priks</t>
  </si>
  <si>
    <t>Ruslan Savisko</t>
  </si>
  <si>
    <t>Denis Povsten</t>
  </si>
  <si>
    <t>Tambet Härma</t>
  </si>
  <si>
    <t>Markus Oliver Mädo</t>
  </si>
  <si>
    <t>Indre Lember</t>
  </si>
  <si>
    <t>Eddy Leitsar</t>
  </si>
  <si>
    <t>Jüri Lepp</t>
  </si>
  <si>
    <t>Taniel Sermat</t>
  </si>
  <si>
    <t>Põlva Spordikool</t>
  </si>
  <si>
    <t>Põlva Käsipalliklubi</t>
  </si>
  <si>
    <t>Spordiklubi HC Tallas</t>
  </si>
  <si>
    <t>Viljandi käsipalliklubi HC</t>
  </si>
  <si>
    <t>Spordiklubi Kehra Käsipall</t>
  </si>
  <si>
    <t>Aruküla Spordiklubi</t>
  </si>
  <si>
    <t>Käsipalliklubi Käval</t>
  </si>
  <si>
    <t>Spordiklubi Viimsi HC</t>
  </si>
  <si>
    <t>Viljandi Spordikool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</si>
</sst>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&quot;, &quot;d&quot;. &quot;mmmm\ yyyy;@"/>
    <numFmt numFmtId="165" formatCode="hh:mm"/>
  </numFmts>
  <fonts count="33" x14ac:knownFonts="1">
    <font>
      <sz val="10"/>
      <name val="Arial"/>
      <family val="2"/>
      <charset val="186"/>
    </font>
    <font>
      <sz val="10"/>
      <name val="Calibri"/>
      <family val="2"/>
      <charset val="186"/>
    </font>
    <font>
      <b/>
      <sz val="14"/>
      <name val="Cambria"/>
      <family val="1"/>
      <charset val="186"/>
    </font>
    <font>
      <b/>
      <sz val="14"/>
      <name val="Calibri"/>
      <family val="2"/>
      <charset val="186"/>
    </font>
    <font>
      <b/>
      <sz val="12"/>
      <name val="Cambria"/>
      <family val="1"/>
      <charset val="186"/>
    </font>
    <font>
      <sz val="12"/>
      <name val="Calibri"/>
      <family val="2"/>
      <charset val="186"/>
    </font>
    <font>
      <sz val="10"/>
      <name val="Cambria"/>
      <family val="1"/>
      <charset val="186"/>
    </font>
    <font>
      <b/>
      <sz val="12"/>
      <name val="Calibri"/>
      <family val="2"/>
      <charset val="186"/>
    </font>
    <font>
      <sz val="12"/>
      <name val="Cambria"/>
      <family val="1"/>
      <charset val="186"/>
    </font>
    <font>
      <sz val="9"/>
      <name val="Cambria"/>
      <family val="1"/>
      <charset val="186"/>
    </font>
    <font>
      <b/>
      <sz val="11"/>
      <name val="Cambria"/>
      <family val="1"/>
      <charset val="186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9"/>
      <name val="Calibri"/>
      <family val="2"/>
      <charset val="186"/>
    </font>
    <font>
      <b/>
      <sz val="10"/>
      <name val="Calibri"/>
      <family val="2"/>
      <charset val="186"/>
    </font>
    <font>
      <sz val="14"/>
      <name val="Calibri"/>
      <family val="2"/>
      <charset val="186"/>
    </font>
    <font>
      <sz val="12"/>
      <name val="Arial"/>
      <family val="2"/>
      <charset val="186"/>
    </font>
    <font>
      <sz val="12"/>
      <name val="Arial Narrow"/>
      <family val="2"/>
      <charset val="186"/>
    </font>
    <font>
      <sz val="14"/>
      <name val="Arial Narrow"/>
      <family val="2"/>
      <charset val="186"/>
    </font>
    <font>
      <b/>
      <sz val="12"/>
      <color indexed="57"/>
      <name val="Arial"/>
      <family val="2"/>
      <charset val="186"/>
    </font>
    <font>
      <b/>
      <sz val="12"/>
      <name val="Arial"/>
      <family val="2"/>
      <charset val="186"/>
    </font>
    <font>
      <b/>
      <sz val="16"/>
      <name val="Arial Narrow"/>
      <family val="2"/>
      <charset val="186"/>
    </font>
    <font>
      <b/>
      <sz val="16"/>
      <name val="Book Antiqua"/>
      <family val="1"/>
      <charset val="186"/>
    </font>
    <font>
      <sz val="12"/>
      <color indexed="57"/>
      <name val="Arial"/>
      <family val="2"/>
      <charset val="186"/>
    </font>
    <font>
      <sz val="12"/>
      <color indexed="62"/>
      <name val="Calibri"/>
      <family val="2"/>
      <charset val="186"/>
    </font>
    <font>
      <sz val="9"/>
      <color indexed="10"/>
      <name val="Sylfaen"/>
      <family val="1"/>
      <charset val="186"/>
    </font>
    <font>
      <u/>
      <sz val="11"/>
      <name val="Calibri"/>
      <family val="2"/>
      <charset val="186"/>
    </font>
    <font>
      <u/>
      <sz val="12"/>
      <name val="Calibri"/>
      <family val="2"/>
      <charset val="186"/>
    </font>
    <font>
      <i/>
      <u/>
      <sz val="9"/>
      <name val="Calibri"/>
      <family val="2"/>
      <charset val="186"/>
    </font>
    <font>
      <u/>
      <sz val="10"/>
      <name val="Calibri"/>
      <family val="2"/>
      <charset val="186"/>
    </font>
    <font>
      <i/>
      <u/>
      <sz val="10"/>
      <name val="Calibri"/>
      <family val="2"/>
      <charset val="186"/>
    </font>
    <font>
      <b/>
      <i/>
      <sz val="16"/>
      <name val="Garamond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32" fillId="0" borderId="0"/>
    <xf numFmtId="0" fontId="32" fillId="0" borderId="0"/>
    <xf numFmtId="0" fontId="32" fillId="0" borderId="0"/>
  </cellStyleXfs>
  <cellXfs count="1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left"/>
    </xf>
    <xf numFmtId="49" fontId="8" fillId="0" borderId="0" xfId="0" applyNumberFormat="1" applyFont="1" applyFill="1" applyAlignment="1">
      <alignment horizontal="right"/>
    </xf>
    <xf numFmtId="0" fontId="8" fillId="0" borderId="0" xfId="0" applyFont="1"/>
    <xf numFmtId="0" fontId="7" fillId="0" borderId="0" xfId="0" applyFont="1"/>
    <xf numFmtId="49" fontId="9" fillId="0" borderId="0" xfId="0" applyNumberFormat="1" applyFont="1" applyAlignment="1">
      <alignment horizontal="right"/>
    </xf>
    <xf numFmtId="49" fontId="8" fillId="0" borderId="0" xfId="0" applyNumberFormat="1" applyFont="1" applyFill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left" indent="1"/>
    </xf>
    <xf numFmtId="0" fontId="12" fillId="0" borderId="0" xfId="0" applyFont="1" applyFill="1" applyBorder="1" applyAlignment="1">
      <alignment horizontal="center"/>
    </xf>
    <xf numFmtId="0" fontId="12" fillId="0" borderId="0" xfId="0" applyFont="1"/>
    <xf numFmtId="165" fontId="12" fillId="0" borderId="3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left" wrapText="1" indent="1"/>
    </xf>
    <xf numFmtId="0" fontId="12" fillId="0" borderId="6" xfId="0" applyFont="1" applyFill="1" applyBorder="1" applyAlignment="1">
      <alignment horizontal="left" wrapText="1" indent="1"/>
    </xf>
    <xf numFmtId="0" fontId="13" fillId="0" borderId="0" xfId="0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left" wrapText="1" indent="1"/>
    </xf>
    <xf numFmtId="0" fontId="12" fillId="0" borderId="8" xfId="0" applyFont="1" applyFill="1" applyBorder="1" applyAlignment="1">
      <alignment horizontal="left" wrapText="1" indent="1"/>
    </xf>
    <xf numFmtId="0" fontId="11" fillId="0" borderId="0" xfId="0" applyFont="1"/>
    <xf numFmtId="165" fontId="12" fillId="0" borderId="9" xfId="0" applyNumberFormat="1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left" wrapText="1" indent="1"/>
    </xf>
    <xf numFmtId="0" fontId="12" fillId="0" borderId="12" xfId="0" applyFont="1" applyFill="1" applyBorder="1" applyAlignment="1">
      <alignment horizontal="left" wrapText="1" indent="1"/>
    </xf>
    <xf numFmtId="0" fontId="13" fillId="0" borderId="0" xfId="0" applyFont="1" applyFill="1" applyBorder="1"/>
    <xf numFmtId="165" fontId="12" fillId="0" borderId="13" xfId="0" applyNumberFormat="1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left" wrapText="1" indent="1"/>
    </xf>
    <xf numFmtId="0" fontId="12" fillId="0" borderId="15" xfId="0" applyFont="1" applyFill="1" applyBorder="1" applyAlignment="1">
      <alignment horizontal="left" wrapText="1" indent="1"/>
    </xf>
    <xf numFmtId="0" fontId="13" fillId="0" borderId="16" xfId="0" applyFont="1" applyFill="1" applyBorder="1"/>
    <xf numFmtId="0" fontId="3" fillId="0" borderId="0" xfId="0" applyFont="1" applyAlignment="1"/>
    <xf numFmtId="0" fontId="3" fillId="0" borderId="0" xfId="0" applyFont="1"/>
    <xf numFmtId="0" fontId="14" fillId="0" borderId="0" xfId="0" applyFont="1"/>
    <xf numFmtId="49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6" fillId="0" borderId="17" xfId="0" applyFont="1" applyBorder="1" applyAlignment="1" applyProtection="1">
      <alignment horizontal="center" vertical="center"/>
    </xf>
    <xf numFmtId="0" fontId="17" fillId="0" borderId="18" xfId="0" applyFont="1" applyBorder="1" applyAlignment="1" applyProtection="1">
      <alignment horizontal="left" vertical="center" indent="1"/>
    </xf>
    <xf numFmtId="0" fontId="17" fillId="0" borderId="18" xfId="0" applyFont="1" applyFill="1" applyBorder="1" applyAlignment="1" applyProtection="1">
      <alignment horizontal="center" vertical="center"/>
    </xf>
    <xf numFmtId="0" fontId="17" fillId="0" borderId="18" xfId="0" applyFont="1" applyBorder="1" applyAlignment="1" applyProtection="1">
      <alignment horizontal="center" vertical="center"/>
    </xf>
    <xf numFmtId="0" fontId="17" fillId="0" borderId="19" xfId="0" applyFont="1" applyBorder="1" applyAlignment="1" applyProtection="1">
      <alignment horizontal="center" vertical="center"/>
    </xf>
    <xf numFmtId="0" fontId="19" fillId="2" borderId="22" xfId="0" applyFont="1" applyFill="1" applyBorder="1" applyAlignment="1" applyProtection="1">
      <alignment horizontal="center"/>
    </xf>
    <xf numFmtId="0" fontId="19" fillId="2" borderId="23" xfId="0" applyFont="1" applyFill="1" applyBorder="1" applyAlignment="1" applyProtection="1">
      <alignment horizontal="center"/>
    </xf>
    <xf numFmtId="0" fontId="20" fillId="0" borderId="22" xfId="0" applyFont="1" applyFill="1" applyBorder="1" applyAlignment="1" applyProtection="1">
      <alignment horizontal="center"/>
      <protection locked="0"/>
    </xf>
    <xf numFmtId="0" fontId="20" fillId="0" borderId="23" xfId="0" applyFont="1" applyFill="1" applyBorder="1" applyAlignment="1" applyProtection="1">
      <alignment horizontal="center"/>
      <protection locked="0"/>
    </xf>
    <xf numFmtId="0" fontId="20" fillId="0" borderId="24" xfId="0" applyFont="1" applyBorder="1" applyProtection="1">
      <protection hidden="1"/>
    </xf>
    <xf numFmtId="0" fontId="20" fillId="0" borderId="25" xfId="0" applyFont="1" applyBorder="1" applyProtection="1">
      <protection hidden="1"/>
    </xf>
    <xf numFmtId="0" fontId="23" fillId="2" borderId="24" xfId="0" applyFont="1" applyFill="1" applyBorder="1" applyAlignment="1" applyProtection="1">
      <alignment horizontal="center"/>
    </xf>
    <xf numFmtId="0" fontId="23" fillId="2" borderId="25" xfId="0" applyFont="1" applyFill="1" applyBorder="1" applyAlignment="1" applyProtection="1">
      <alignment horizontal="center"/>
    </xf>
    <xf numFmtId="0" fontId="16" fillId="0" borderId="24" xfId="0" applyFont="1" applyFill="1" applyBorder="1" applyAlignment="1" applyProtection="1">
      <alignment horizontal="center"/>
      <protection locked="0"/>
    </xf>
    <xf numFmtId="0" fontId="16" fillId="0" borderId="25" xfId="0" applyFont="1" applyFill="1" applyBorder="1" applyAlignment="1" applyProtection="1">
      <alignment horizontal="center"/>
      <protection locked="0"/>
    </xf>
    <xf numFmtId="0" fontId="16" fillId="0" borderId="24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24" fillId="0" borderId="0" xfId="0" applyFont="1"/>
    <xf numFmtId="0" fontId="23" fillId="2" borderId="28" xfId="0" applyFont="1" applyFill="1" applyBorder="1" applyAlignment="1" applyProtection="1">
      <alignment horizontal="center"/>
    </xf>
    <xf numFmtId="0" fontId="23" fillId="2" borderId="29" xfId="0" applyFont="1" applyFill="1" applyBorder="1" applyAlignment="1" applyProtection="1">
      <alignment horizontal="center"/>
    </xf>
    <xf numFmtId="1" fontId="16" fillId="0" borderId="28" xfId="0" applyNumberFormat="1" applyFont="1" applyFill="1" applyBorder="1" applyAlignment="1" applyProtection="1">
      <alignment horizontal="center"/>
      <protection locked="0"/>
    </xf>
    <xf numFmtId="1" fontId="16" fillId="0" borderId="29" xfId="0" applyNumberFormat="1" applyFont="1" applyFill="1" applyBorder="1" applyAlignment="1" applyProtection="1">
      <alignment horizontal="center"/>
      <protection locked="0"/>
    </xf>
    <xf numFmtId="0" fontId="16" fillId="0" borderId="28" xfId="0" applyFont="1" applyBorder="1" applyProtection="1">
      <protection hidden="1"/>
    </xf>
    <xf numFmtId="0" fontId="16" fillId="0" borderId="29" xfId="0" applyFont="1" applyBorder="1" applyProtection="1">
      <protection hidden="1"/>
    </xf>
    <xf numFmtId="0" fontId="20" fillId="0" borderId="31" xfId="0" applyFont="1" applyFill="1" applyBorder="1" applyAlignment="1" applyProtection="1">
      <alignment horizontal="center"/>
      <protection locked="0"/>
    </xf>
    <xf numFmtId="0" fontId="20" fillId="0" borderId="32" xfId="0" applyFont="1" applyFill="1" applyBorder="1" applyAlignment="1" applyProtection="1">
      <alignment horizontal="center"/>
      <protection locked="0"/>
    </xf>
    <xf numFmtId="0" fontId="19" fillId="2" borderId="31" xfId="0" applyFont="1" applyFill="1" applyBorder="1" applyAlignment="1" applyProtection="1">
      <alignment horizontal="center"/>
    </xf>
    <xf numFmtId="0" fontId="19" fillId="2" borderId="32" xfId="0" applyFont="1" applyFill="1" applyBorder="1" applyAlignment="1" applyProtection="1">
      <alignment horizontal="center"/>
    </xf>
    <xf numFmtId="0" fontId="0" fillId="0" borderId="0" xfId="0" applyFont="1"/>
    <xf numFmtId="0" fontId="16" fillId="0" borderId="28" xfId="0" applyFont="1" applyFill="1" applyBorder="1" applyAlignment="1" applyProtection="1">
      <alignment horizontal="center"/>
      <protection locked="0"/>
    </xf>
    <xf numFmtId="0" fontId="16" fillId="0" borderId="29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16" fillId="0" borderId="16" xfId="0" applyFont="1" applyFill="1" applyBorder="1" applyAlignment="1" applyProtection="1">
      <alignment horizontal="center"/>
      <protection locked="0"/>
    </xf>
    <xf numFmtId="0" fontId="16" fillId="0" borderId="38" xfId="0" applyFont="1" applyFill="1" applyBorder="1" applyAlignment="1" applyProtection="1">
      <alignment horizontal="center"/>
      <protection locked="0"/>
    </xf>
    <xf numFmtId="0" fontId="16" fillId="0" borderId="39" xfId="0" applyFont="1" applyFill="1" applyBorder="1" applyAlignment="1" applyProtection="1">
      <alignment horizontal="center"/>
      <protection locked="0"/>
    </xf>
    <xf numFmtId="0" fontId="23" fillId="2" borderId="38" xfId="0" applyFont="1" applyFill="1" applyBorder="1" applyAlignment="1" applyProtection="1">
      <alignment horizontal="center"/>
    </xf>
    <xf numFmtId="0" fontId="23" fillId="2" borderId="39" xfId="0" applyFont="1" applyFill="1" applyBorder="1" applyAlignment="1" applyProtection="1">
      <alignment horizontal="center"/>
    </xf>
    <xf numFmtId="0" fontId="16" fillId="0" borderId="38" xfId="0" applyFont="1" applyBorder="1" applyProtection="1">
      <protection hidden="1"/>
    </xf>
    <xf numFmtId="0" fontId="16" fillId="0" borderId="39" xfId="0" applyFont="1" applyBorder="1" applyProtection="1">
      <protection hidden="1"/>
    </xf>
    <xf numFmtId="0" fontId="25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7" fillId="0" borderId="40" xfId="0" applyFont="1" applyFill="1" applyBorder="1" applyAlignment="1" applyProtection="1">
      <alignment horizontal="center" vertical="center"/>
    </xf>
    <xf numFmtId="0" fontId="17" fillId="0" borderId="41" xfId="0" applyFont="1" applyBorder="1" applyAlignment="1" applyProtection="1">
      <alignment horizontal="center" vertical="center"/>
    </xf>
    <xf numFmtId="0" fontId="1" fillId="0" borderId="0" xfId="2" applyFont="1"/>
    <xf numFmtId="0" fontId="1" fillId="0" borderId="0" xfId="2" applyFont="1" applyFill="1" applyBorder="1"/>
    <xf numFmtId="49" fontId="5" fillId="0" borderId="0" xfId="0" applyNumberFormat="1" applyFont="1" applyAlignment="1">
      <alignment horizontal="right"/>
    </xf>
    <xf numFmtId="0" fontId="5" fillId="0" borderId="0" xfId="2" applyFont="1"/>
    <xf numFmtId="0" fontId="14" fillId="0" borderId="0" xfId="2" applyFont="1"/>
    <xf numFmtId="0" fontId="27" fillId="0" borderId="0" xfId="3" applyFont="1"/>
    <xf numFmtId="0" fontId="28" fillId="0" borderId="0" xfId="3" applyFont="1"/>
    <xf numFmtId="0" fontId="29" fillId="0" borderId="0" xfId="3" applyFont="1" applyFill="1" applyBorder="1"/>
    <xf numFmtId="0" fontId="1" fillId="0" borderId="0" xfId="3" applyFont="1"/>
    <xf numFmtId="0" fontId="1" fillId="0" borderId="0" xfId="2" applyFont="1" applyAlignment="1">
      <alignment horizontal="right"/>
    </xf>
    <xf numFmtId="0" fontId="1" fillId="0" borderId="45" xfId="2" applyFont="1" applyBorder="1"/>
    <xf numFmtId="0" fontId="31" fillId="0" borderId="46" xfId="3" applyFont="1" applyBorder="1" applyAlignment="1">
      <alignment horizontal="center"/>
    </xf>
    <xf numFmtId="0" fontId="1" fillId="0" borderId="47" xfId="3" applyFont="1" applyFill="1" applyBorder="1"/>
    <xf numFmtId="0" fontId="12" fillId="0" borderId="48" xfId="3" applyFont="1" applyBorder="1" applyAlignment="1">
      <alignment horizontal="center"/>
    </xf>
    <xf numFmtId="0" fontId="1" fillId="0" borderId="49" xfId="3" applyFont="1" applyFill="1" applyBorder="1"/>
    <xf numFmtId="0" fontId="12" fillId="0" borderId="50" xfId="3" applyFont="1" applyBorder="1" applyAlignment="1">
      <alignment horizontal="center"/>
    </xf>
    <xf numFmtId="0" fontId="1" fillId="0" borderId="51" xfId="3" applyFont="1" applyFill="1" applyBorder="1"/>
    <xf numFmtId="0" fontId="1" fillId="0" borderId="48" xfId="3" applyFont="1" applyBorder="1" applyAlignment="1">
      <alignment horizontal="right"/>
    </xf>
    <xf numFmtId="0" fontId="1" fillId="0" borderId="52" xfId="3" applyFont="1" applyBorder="1" applyAlignment="1">
      <alignment horizontal="right"/>
    </xf>
    <xf numFmtId="0" fontId="1" fillId="0" borderId="53" xfId="3" applyFont="1" applyFill="1" applyBorder="1"/>
    <xf numFmtId="0" fontId="5" fillId="0" borderId="0" xfId="3" applyFont="1"/>
    <xf numFmtId="0" fontId="1" fillId="0" borderId="0" xfId="3" applyFont="1" applyFill="1" applyBorder="1"/>
    <xf numFmtId="0" fontId="1" fillId="0" borderId="0" xfId="2" applyFont="1" applyBorder="1" applyAlignment="1">
      <alignment horizontal="right"/>
    </xf>
    <xf numFmtId="0" fontId="1" fillId="0" borderId="45" xfId="2" applyFont="1" applyBorder="1" applyAlignment="1">
      <alignment horizontal="right"/>
    </xf>
    <xf numFmtId="0" fontId="1" fillId="0" borderId="45" xfId="2" applyFont="1" applyFill="1" applyBorder="1"/>
    <xf numFmtId="0" fontId="1" fillId="0" borderId="45" xfId="3" applyFont="1" applyBorder="1"/>
    <xf numFmtId="164" fontId="10" fillId="0" borderId="0" xfId="0" applyNumberFormat="1" applyFont="1" applyBorder="1" applyAlignment="1">
      <alignment horizontal="left"/>
    </xf>
    <xf numFmtId="164" fontId="10" fillId="0" borderId="16" xfId="0" applyNumberFormat="1" applyFont="1" applyBorder="1" applyAlignment="1">
      <alignment horizontal="left"/>
    </xf>
    <xf numFmtId="0" fontId="22" fillId="0" borderId="27" xfId="0" applyFont="1" applyBorder="1" applyAlignment="1" applyProtection="1">
      <alignment horizontal="center" vertical="center"/>
      <protection locked="0"/>
    </xf>
    <xf numFmtId="0" fontId="17" fillId="0" borderId="18" xfId="0" applyFont="1" applyFill="1" applyBorder="1" applyAlignment="1" applyProtection="1">
      <alignment horizontal="center" vertical="center"/>
    </xf>
    <xf numFmtId="0" fontId="17" fillId="0" borderId="18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/>
    </xf>
    <xf numFmtId="0" fontId="18" fillId="0" borderId="21" xfId="0" applyFont="1" applyBorder="1" applyAlignment="1" applyProtection="1">
      <alignment horizontal="left" vertical="center" indent="1"/>
    </xf>
    <xf numFmtId="0" fontId="21" fillId="0" borderId="26" xfId="0" applyFont="1" applyBorder="1" applyAlignment="1" applyProtection="1">
      <alignment horizontal="center" vertical="center"/>
      <protection hidden="1"/>
    </xf>
    <xf numFmtId="0" fontId="16" fillId="0" borderId="30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left" vertical="center" wrapText="1" indent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22" fillId="0" borderId="33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 indent="1"/>
    </xf>
    <xf numFmtId="0" fontId="16" fillId="0" borderId="34" xfId="0" applyFont="1" applyBorder="1" applyAlignment="1" applyProtection="1">
      <alignment horizontal="center" vertical="center"/>
    </xf>
    <xf numFmtId="0" fontId="18" fillId="0" borderId="35" xfId="0" applyFont="1" applyBorder="1" applyAlignment="1" applyProtection="1">
      <alignment horizontal="left" vertical="center" indent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/>
      <protection locked="0"/>
    </xf>
    <xf numFmtId="0" fontId="21" fillId="0" borderId="43" xfId="0" applyFont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/>
    </xf>
    <xf numFmtId="0" fontId="19" fillId="2" borderId="42" xfId="0" applyFont="1" applyFill="1" applyBorder="1" applyAlignment="1" applyProtection="1">
      <alignment horizontal="center"/>
    </xf>
    <xf numFmtId="0" fontId="19" fillId="2" borderId="36" xfId="0" applyFont="1" applyFill="1" applyBorder="1" applyAlignment="1" applyProtection="1">
      <alignment horizontal="center"/>
    </xf>
    <xf numFmtId="0" fontId="21" fillId="0" borderId="44" xfId="0" applyFont="1" applyBorder="1" applyAlignment="1" applyProtection="1">
      <alignment horizontal="center" vertical="center"/>
      <protection hidden="1"/>
    </xf>
    <xf numFmtId="0" fontId="18" fillId="0" borderId="36" xfId="0" applyFont="1" applyBorder="1" applyAlignment="1" applyProtection="1">
      <alignment horizontal="left" vertical="center" indent="1"/>
    </xf>
    <xf numFmtId="0" fontId="1" fillId="0" borderId="45" xfId="3" applyFont="1" applyFill="1" applyBorder="1" applyAlignment="1"/>
    <xf numFmtId="0" fontId="1" fillId="0" borderId="45" xfId="3" applyFont="1" applyBorder="1" applyAlignment="1"/>
    <xf numFmtId="0" fontId="26" fillId="0" borderId="0" xfId="2" applyFont="1" applyBorder="1"/>
    <xf numFmtId="0" fontId="28" fillId="0" borderId="0" xfId="3" applyFont="1" applyBorder="1" applyAlignment="1">
      <alignment horizontal="left" indent="1"/>
    </xf>
    <xf numFmtId="0" fontId="30" fillId="0" borderId="0" xfId="3" applyFont="1" applyBorder="1"/>
    <xf numFmtId="0" fontId="1" fillId="0" borderId="0" xfId="2" applyFont="1" applyBorder="1"/>
    <xf numFmtId="0" fontId="1" fillId="0" borderId="0" xfId="2" applyFont="1" applyBorder="1" applyAlignment="1">
      <alignment horizontal="left"/>
    </xf>
    <xf numFmtId="0" fontId="28" fillId="0" borderId="0" xfId="3" applyFont="1" applyBorder="1"/>
    <xf numFmtId="0" fontId="28" fillId="0" borderId="54" xfId="3" applyFont="1" applyBorder="1" applyAlignment="1"/>
    <xf numFmtId="0" fontId="5" fillId="0" borderId="45" xfId="2" applyFont="1" applyBorder="1" applyAlignment="1">
      <alignment horizontal="left"/>
    </xf>
    <xf numFmtId="0" fontId="5" fillId="0" borderId="45" xfId="2" applyFont="1" applyBorder="1"/>
    <xf numFmtId="0" fontId="28" fillId="0" borderId="54" xfId="3" applyFont="1" applyBorder="1"/>
    <xf numFmtId="0" fontId="1" fillId="0" borderId="0" xfId="3" applyFont="1" applyBorder="1" applyAlignment="1">
      <alignment horizontal="right"/>
    </xf>
    <xf numFmtId="0" fontId="1" fillId="0" borderId="0" xfId="3" applyFont="1" applyFill="1" applyBorder="1"/>
  </cellXfs>
  <cellStyles count="4">
    <cellStyle name="Normaallaad 2" xfId="1"/>
    <cellStyle name="Normaallaad 2 2" xfId="2"/>
    <cellStyle name="Normaallaad 2 2 2" xf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1FB714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0</xdr:rowOff>
    </xdr:from>
    <xdr:to>
      <xdr:col>7</xdr:col>
      <xdr:colOff>438150</xdr:colOff>
      <xdr:row>3</xdr:row>
      <xdr:rowOff>28575</xdr:rowOff>
    </xdr:to>
    <xdr:pic>
      <xdr:nvPicPr>
        <xdr:cNvPr id="1025" name="Pilt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657225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304800</xdr:colOff>
      <xdr:row>0</xdr:row>
      <xdr:rowOff>0</xdr:rowOff>
    </xdr:from>
    <xdr:to>
      <xdr:col>19</xdr:col>
      <xdr:colOff>600075</xdr:colOff>
      <xdr:row>3</xdr:row>
      <xdr:rowOff>161925</xdr:rowOff>
    </xdr:to>
    <xdr:pic>
      <xdr:nvPicPr>
        <xdr:cNvPr id="2049" name="Pilt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0"/>
          <a:ext cx="847725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0</xdr:row>
      <xdr:rowOff>19050</xdr:rowOff>
    </xdr:from>
    <xdr:to>
      <xdr:col>9</xdr:col>
      <xdr:colOff>0</xdr:colOff>
      <xdr:row>3</xdr:row>
      <xdr:rowOff>104775</xdr:rowOff>
    </xdr:to>
    <xdr:pic>
      <xdr:nvPicPr>
        <xdr:cNvPr id="3073" name="Pilt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9050"/>
          <a:ext cx="885825" cy="88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47625</xdr:colOff>
      <xdr:row>9</xdr:row>
      <xdr:rowOff>95250</xdr:rowOff>
    </xdr:from>
    <xdr:to>
      <xdr:col>4</xdr:col>
      <xdr:colOff>542925</xdr:colOff>
      <xdr:row>9</xdr:row>
      <xdr:rowOff>95250</xdr:rowOff>
    </xdr:to>
    <xdr:sp macro="" textlink="">
      <xdr:nvSpPr>
        <xdr:cNvPr id="3074" name="Sirgkonnektor 2"/>
        <xdr:cNvSpPr>
          <a:spLocks noChangeShapeType="1"/>
        </xdr:cNvSpPr>
      </xdr:nvSpPr>
      <xdr:spPr bwMode="auto">
        <a:xfrm>
          <a:off x="3543300" y="2209800"/>
          <a:ext cx="4953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47625</xdr:colOff>
      <xdr:row>6</xdr:row>
      <xdr:rowOff>95250</xdr:rowOff>
    </xdr:from>
    <xdr:to>
      <xdr:col>3</xdr:col>
      <xdr:colOff>542925</xdr:colOff>
      <xdr:row>6</xdr:row>
      <xdr:rowOff>95250</xdr:rowOff>
    </xdr:to>
    <xdr:sp macro="" textlink="">
      <xdr:nvSpPr>
        <xdr:cNvPr id="3075" name="Sirgkonnektor 10"/>
        <xdr:cNvSpPr>
          <a:spLocks noChangeShapeType="1"/>
        </xdr:cNvSpPr>
      </xdr:nvSpPr>
      <xdr:spPr bwMode="auto">
        <a:xfrm>
          <a:off x="2962275" y="1628775"/>
          <a:ext cx="4953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</xdr:colOff>
      <xdr:row>6</xdr:row>
      <xdr:rowOff>95250</xdr:rowOff>
    </xdr:from>
    <xdr:to>
      <xdr:col>4</xdr:col>
      <xdr:colOff>542925</xdr:colOff>
      <xdr:row>6</xdr:row>
      <xdr:rowOff>95250</xdr:rowOff>
    </xdr:to>
    <xdr:sp macro="" textlink="">
      <xdr:nvSpPr>
        <xdr:cNvPr id="3076" name="Sirgkonnektor 11"/>
        <xdr:cNvSpPr>
          <a:spLocks noChangeShapeType="1"/>
        </xdr:cNvSpPr>
      </xdr:nvSpPr>
      <xdr:spPr bwMode="auto">
        <a:xfrm>
          <a:off x="3543300" y="1628775"/>
          <a:ext cx="4953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47625</xdr:colOff>
      <xdr:row>9</xdr:row>
      <xdr:rowOff>95250</xdr:rowOff>
    </xdr:from>
    <xdr:to>
      <xdr:col>2</xdr:col>
      <xdr:colOff>542925</xdr:colOff>
      <xdr:row>9</xdr:row>
      <xdr:rowOff>95250</xdr:rowOff>
    </xdr:to>
    <xdr:sp macro="" textlink="">
      <xdr:nvSpPr>
        <xdr:cNvPr id="3077" name="Sirgkonnektor 17"/>
        <xdr:cNvSpPr>
          <a:spLocks noChangeShapeType="1"/>
        </xdr:cNvSpPr>
      </xdr:nvSpPr>
      <xdr:spPr bwMode="auto">
        <a:xfrm>
          <a:off x="2381250" y="2209800"/>
          <a:ext cx="4953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47625</xdr:colOff>
      <xdr:row>12</xdr:row>
      <xdr:rowOff>95250</xdr:rowOff>
    </xdr:from>
    <xdr:to>
      <xdr:col>2</xdr:col>
      <xdr:colOff>542925</xdr:colOff>
      <xdr:row>12</xdr:row>
      <xdr:rowOff>95250</xdr:rowOff>
    </xdr:to>
    <xdr:sp macro="" textlink="">
      <xdr:nvSpPr>
        <xdr:cNvPr id="3078" name="Sirgkonnektor 18"/>
        <xdr:cNvSpPr>
          <a:spLocks noChangeShapeType="1"/>
        </xdr:cNvSpPr>
      </xdr:nvSpPr>
      <xdr:spPr bwMode="auto">
        <a:xfrm>
          <a:off x="2381250" y="2790825"/>
          <a:ext cx="4953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47625</xdr:colOff>
      <xdr:row>12</xdr:row>
      <xdr:rowOff>95250</xdr:rowOff>
    </xdr:from>
    <xdr:to>
      <xdr:col>3</xdr:col>
      <xdr:colOff>542925</xdr:colOff>
      <xdr:row>12</xdr:row>
      <xdr:rowOff>95250</xdr:rowOff>
    </xdr:to>
    <xdr:sp macro="" textlink="">
      <xdr:nvSpPr>
        <xdr:cNvPr id="3079" name="Sirgkonnektor 31"/>
        <xdr:cNvSpPr>
          <a:spLocks noChangeShapeType="1"/>
        </xdr:cNvSpPr>
      </xdr:nvSpPr>
      <xdr:spPr bwMode="auto">
        <a:xfrm>
          <a:off x="2962275" y="2790825"/>
          <a:ext cx="4953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47625</xdr:colOff>
      <xdr:row>15</xdr:row>
      <xdr:rowOff>95250</xdr:rowOff>
    </xdr:from>
    <xdr:to>
      <xdr:col>2</xdr:col>
      <xdr:colOff>542925</xdr:colOff>
      <xdr:row>15</xdr:row>
      <xdr:rowOff>95250</xdr:rowOff>
    </xdr:to>
    <xdr:sp macro="" textlink="">
      <xdr:nvSpPr>
        <xdr:cNvPr id="3080" name="Sirgkonnektor 34"/>
        <xdr:cNvSpPr>
          <a:spLocks noChangeShapeType="1"/>
        </xdr:cNvSpPr>
      </xdr:nvSpPr>
      <xdr:spPr bwMode="auto">
        <a:xfrm>
          <a:off x="2381250" y="3362325"/>
          <a:ext cx="4953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47625</xdr:colOff>
      <xdr:row>15</xdr:row>
      <xdr:rowOff>95250</xdr:rowOff>
    </xdr:from>
    <xdr:to>
      <xdr:col>3</xdr:col>
      <xdr:colOff>542925</xdr:colOff>
      <xdr:row>15</xdr:row>
      <xdr:rowOff>95250</xdr:rowOff>
    </xdr:to>
    <xdr:sp macro="" textlink="">
      <xdr:nvSpPr>
        <xdr:cNvPr id="3081" name="Sirgkonnektor 35"/>
        <xdr:cNvSpPr>
          <a:spLocks noChangeShapeType="1"/>
        </xdr:cNvSpPr>
      </xdr:nvSpPr>
      <xdr:spPr bwMode="auto">
        <a:xfrm>
          <a:off x="2962275" y="3362325"/>
          <a:ext cx="4953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47625</xdr:colOff>
      <xdr:row>15</xdr:row>
      <xdr:rowOff>95250</xdr:rowOff>
    </xdr:from>
    <xdr:to>
      <xdr:col>4</xdr:col>
      <xdr:colOff>542925</xdr:colOff>
      <xdr:row>15</xdr:row>
      <xdr:rowOff>95250</xdr:rowOff>
    </xdr:to>
    <xdr:sp macro="" textlink="">
      <xdr:nvSpPr>
        <xdr:cNvPr id="3082" name="Sirgkonnektor 36"/>
        <xdr:cNvSpPr>
          <a:spLocks noChangeShapeType="1"/>
        </xdr:cNvSpPr>
      </xdr:nvSpPr>
      <xdr:spPr bwMode="auto">
        <a:xfrm>
          <a:off x="3543300" y="3362325"/>
          <a:ext cx="4953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47625</xdr:colOff>
      <xdr:row>6</xdr:row>
      <xdr:rowOff>95250</xdr:rowOff>
    </xdr:from>
    <xdr:to>
      <xdr:col>5</xdr:col>
      <xdr:colOff>542925</xdr:colOff>
      <xdr:row>6</xdr:row>
      <xdr:rowOff>95250</xdr:rowOff>
    </xdr:to>
    <xdr:sp macro="" textlink="">
      <xdr:nvSpPr>
        <xdr:cNvPr id="3083" name="Sirgkonnektor 47"/>
        <xdr:cNvSpPr>
          <a:spLocks noChangeShapeType="1"/>
        </xdr:cNvSpPr>
      </xdr:nvSpPr>
      <xdr:spPr bwMode="auto">
        <a:xfrm>
          <a:off x="4124325" y="1628775"/>
          <a:ext cx="4953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47625</xdr:colOff>
      <xdr:row>9</xdr:row>
      <xdr:rowOff>95250</xdr:rowOff>
    </xdr:from>
    <xdr:to>
      <xdr:col>5</xdr:col>
      <xdr:colOff>542925</xdr:colOff>
      <xdr:row>9</xdr:row>
      <xdr:rowOff>95250</xdr:rowOff>
    </xdr:to>
    <xdr:sp macro="" textlink="">
      <xdr:nvSpPr>
        <xdr:cNvPr id="3084" name="Sirgkonnektor 50"/>
        <xdr:cNvSpPr>
          <a:spLocks noChangeShapeType="1"/>
        </xdr:cNvSpPr>
      </xdr:nvSpPr>
      <xdr:spPr bwMode="auto">
        <a:xfrm>
          <a:off x="4124325" y="2209800"/>
          <a:ext cx="4953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47625</xdr:colOff>
      <xdr:row>12</xdr:row>
      <xdr:rowOff>95250</xdr:rowOff>
    </xdr:from>
    <xdr:to>
      <xdr:col>5</xdr:col>
      <xdr:colOff>542925</xdr:colOff>
      <xdr:row>12</xdr:row>
      <xdr:rowOff>95250</xdr:rowOff>
    </xdr:to>
    <xdr:sp macro="" textlink="">
      <xdr:nvSpPr>
        <xdr:cNvPr id="3085" name="Sirgkonnektor 56"/>
        <xdr:cNvSpPr>
          <a:spLocks noChangeShapeType="1"/>
        </xdr:cNvSpPr>
      </xdr:nvSpPr>
      <xdr:spPr bwMode="auto">
        <a:xfrm>
          <a:off x="4124325" y="2790825"/>
          <a:ext cx="4953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0</xdr:row>
      <xdr:rowOff>0</xdr:rowOff>
    </xdr:from>
    <xdr:to>
      <xdr:col>8</xdr:col>
      <xdr:colOff>0</xdr:colOff>
      <xdr:row>5</xdr:row>
      <xdr:rowOff>19050</xdr:rowOff>
    </xdr:to>
    <xdr:pic>
      <xdr:nvPicPr>
        <xdr:cNvPr id="4097" name="Pil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0"/>
          <a:ext cx="1076325" cy="1085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F6" sqref="F6:H29"/>
    </sheetView>
  </sheetViews>
  <sheetFormatPr defaultColWidth="8.77734375" defaultRowHeight="13.8" x14ac:dyDescent="0.3"/>
  <cols>
    <col min="1" max="1" width="7.5546875" style="1" customWidth="1"/>
    <col min="2" max="2" width="5.21875" style="2" customWidth="1"/>
    <col min="3" max="4" width="21.77734375" style="2" customWidth="1"/>
    <col min="5" max="5" width="3.44140625" style="3" customWidth="1"/>
    <col min="6" max="6" width="10.21875" style="2" customWidth="1"/>
    <col min="7" max="7" width="3.5546875" style="2" customWidth="1"/>
    <col min="8" max="8" width="10.21875" style="2" customWidth="1"/>
    <col min="9" max="9" width="5.77734375" style="2" customWidth="1"/>
    <col min="10" max="16384" width="8.77734375" style="2"/>
  </cols>
  <sheetData>
    <row r="1" spans="1:6" ht="18.75" customHeight="1" x14ac:dyDescent="0.35">
      <c r="A1" s="4" t="s">
        <v>0</v>
      </c>
      <c r="B1" s="4"/>
      <c r="C1" s="4"/>
      <c r="D1" s="4"/>
      <c r="E1" s="5"/>
    </row>
    <row r="2" spans="1:6" s="7" customFormat="1" ht="15.6" x14ac:dyDescent="0.3">
      <c r="A2" s="6" t="s">
        <v>1</v>
      </c>
      <c r="D2" s="8" t="s">
        <v>2</v>
      </c>
      <c r="E2" s="9"/>
    </row>
    <row r="3" spans="1:6" s="7" customFormat="1" ht="15.6" x14ac:dyDescent="0.3">
      <c r="A3" s="10" t="s">
        <v>3</v>
      </c>
      <c r="D3" s="11" t="s">
        <v>4</v>
      </c>
      <c r="E3" s="12" t="s">
        <v>5</v>
      </c>
    </row>
    <row r="4" spans="1:6" s="13" customFormat="1" ht="18" customHeight="1" x14ac:dyDescent="0.3">
      <c r="C4" s="14" t="s">
        <v>6</v>
      </c>
      <c r="E4" s="15" t="s">
        <v>7</v>
      </c>
    </row>
    <row r="5" spans="1:6" ht="14.4" x14ac:dyDescent="0.3">
      <c r="A5" s="117">
        <v>42839</v>
      </c>
      <c r="B5" s="117"/>
      <c r="C5" s="117"/>
    </row>
    <row r="6" spans="1:6" s="20" customFormat="1" ht="14.4" x14ac:dyDescent="0.3">
      <c r="A6" s="16" t="s">
        <v>8</v>
      </c>
      <c r="B6" s="17" t="s">
        <v>9</v>
      </c>
      <c r="C6" s="18" t="s">
        <v>10</v>
      </c>
      <c r="D6" s="18" t="s">
        <v>10</v>
      </c>
      <c r="E6" s="19"/>
    </row>
    <row r="7" spans="1:6" s="20" customFormat="1" ht="16.5" customHeight="1" x14ac:dyDescent="0.3">
      <c r="A7" s="21">
        <v>0.45833333333333331</v>
      </c>
      <c r="B7" s="22">
        <v>22</v>
      </c>
      <c r="C7" s="23" t="s">
        <v>11</v>
      </c>
      <c r="D7" s="24" t="s">
        <v>12</v>
      </c>
      <c r="E7" s="25"/>
    </row>
    <row r="8" spans="1:6" s="30" customFormat="1" ht="16.5" customHeight="1" x14ac:dyDescent="0.3">
      <c r="A8" s="26">
        <f t="shared" ref="A8:A13" si="0">A7+TIME(0,90,0)</f>
        <v>0.52083333333333326</v>
      </c>
      <c r="B8" s="27">
        <f t="shared" ref="B8:B13" si="1">B7+1</f>
        <v>23</v>
      </c>
      <c r="C8" s="28" t="s">
        <v>13</v>
      </c>
      <c r="D8" s="29" t="s">
        <v>14</v>
      </c>
      <c r="E8" s="25"/>
      <c r="F8" s="20"/>
    </row>
    <row r="9" spans="1:6" s="20" customFormat="1" ht="16.5" customHeight="1" x14ac:dyDescent="0.3">
      <c r="A9" s="26">
        <f t="shared" si="0"/>
        <v>0.58333333333333326</v>
      </c>
      <c r="B9" s="27">
        <f t="shared" si="1"/>
        <v>24</v>
      </c>
      <c r="C9" s="28" t="s">
        <v>15</v>
      </c>
      <c r="D9" s="29" t="s">
        <v>16</v>
      </c>
      <c r="E9" s="25"/>
    </row>
    <row r="10" spans="1:6" s="20" customFormat="1" ht="16.5" customHeight="1" x14ac:dyDescent="0.3">
      <c r="A10" s="26">
        <f t="shared" si="0"/>
        <v>0.64583333333333326</v>
      </c>
      <c r="B10" s="27">
        <f t="shared" si="1"/>
        <v>25</v>
      </c>
      <c r="C10" s="28" t="s">
        <v>17</v>
      </c>
      <c r="D10" s="29" t="s">
        <v>11</v>
      </c>
      <c r="E10" s="25"/>
    </row>
    <row r="11" spans="1:6" s="20" customFormat="1" ht="16.5" customHeight="1" x14ac:dyDescent="0.3">
      <c r="A11" s="26">
        <f t="shared" si="0"/>
        <v>0.70833333333333326</v>
      </c>
      <c r="B11" s="27">
        <f t="shared" si="1"/>
        <v>26</v>
      </c>
      <c r="C11" s="28" t="s">
        <v>12</v>
      </c>
      <c r="D11" s="29" t="s">
        <v>13</v>
      </c>
      <c r="E11" s="25"/>
    </row>
    <row r="12" spans="1:6" s="20" customFormat="1" ht="16.5" customHeight="1" x14ac:dyDescent="0.3">
      <c r="A12" s="26">
        <f t="shared" si="0"/>
        <v>0.77083333333333326</v>
      </c>
      <c r="B12" s="27">
        <f t="shared" si="1"/>
        <v>27</v>
      </c>
      <c r="C12" s="28" t="s">
        <v>14</v>
      </c>
      <c r="D12" s="29" t="s">
        <v>15</v>
      </c>
      <c r="E12" s="25"/>
    </row>
    <row r="13" spans="1:6" s="20" customFormat="1" ht="16.5" customHeight="1" x14ac:dyDescent="0.3">
      <c r="A13" s="31">
        <f t="shared" si="0"/>
        <v>0.83333333333333326</v>
      </c>
      <c r="B13" s="32">
        <f t="shared" si="1"/>
        <v>28</v>
      </c>
      <c r="C13" s="33" t="s">
        <v>16</v>
      </c>
      <c r="D13" s="34" t="s">
        <v>17</v>
      </c>
      <c r="E13" s="25"/>
    </row>
    <row r="14" spans="1:6" ht="27.6" customHeight="1" x14ac:dyDescent="0.3">
      <c r="A14" s="117">
        <f>A5+1</f>
        <v>42840</v>
      </c>
      <c r="B14" s="117"/>
      <c r="C14" s="117"/>
      <c r="D14" s="35"/>
    </row>
    <row r="15" spans="1:6" ht="16.2" customHeight="1" x14ac:dyDescent="0.3">
      <c r="A15" s="36">
        <v>0.41666666666666669</v>
      </c>
      <c r="B15" s="37">
        <f>B13+1</f>
        <v>29</v>
      </c>
      <c r="C15" s="38" t="s">
        <v>12</v>
      </c>
      <c r="D15" s="39" t="s">
        <v>15</v>
      </c>
      <c r="E15" s="25"/>
    </row>
    <row r="16" spans="1:6" ht="16.2" customHeight="1" x14ac:dyDescent="0.3">
      <c r="A16" s="26">
        <f t="shared" ref="A16:A21" si="2">A15+TIME(0,90,0)</f>
        <v>0.47916666666666669</v>
      </c>
      <c r="B16" s="27">
        <f t="shared" ref="B16:B21" si="3">B15+1</f>
        <v>30</v>
      </c>
      <c r="C16" s="28" t="s">
        <v>14</v>
      </c>
      <c r="D16" s="29" t="s">
        <v>16</v>
      </c>
      <c r="E16" s="25"/>
    </row>
    <row r="17" spans="1:5" ht="16.2" customHeight="1" x14ac:dyDescent="0.3">
      <c r="A17" s="26">
        <f t="shared" si="2"/>
        <v>0.54166666666666674</v>
      </c>
      <c r="B17" s="27">
        <f t="shared" si="3"/>
        <v>31</v>
      </c>
      <c r="C17" s="28" t="s">
        <v>13</v>
      </c>
      <c r="D17" s="29" t="s">
        <v>17</v>
      </c>
      <c r="E17" s="25"/>
    </row>
    <row r="18" spans="1:5" ht="16.2" customHeight="1" x14ac:dyDescent="0.3">
      <c r="A18" s="26">
        <f t="shared" si="2"/>
        <v>0.60416666666666674</v>
      </c>
      <c r="B18" s="27">
        <f t="shared" si="3"/>
        <v>32</v>
      </c>
      <c r="C18" s="28" t="s">
        <v>15</v>
      </c>
      <c r="D18" s="29" t="s">
        <v>11</v>
      </c>
      <c r="E18" s="25"/>
    </row>
    <row r="19" spans="1:5" ht="16.2" customHeight="1" x14ac:dyDescent="0.3">
      <c r="A19" s="26">
        <f t="shared" si="2"/>
        <v>0.66666666666666674</v>
      </c>
      <c r="B19" s="27">
        <f t="shared" si="3"/>
        <v>33</v>
      </c>
      <c r="C19" s="28" t="s">
        <v>16</v>
      </c>
      <c r="D19" s="29" t="s">
        <v>12</v>
      </c>
      <c r="E19" s="25"/>
    </row>
    <row r="20" spans="1:5" ht="16.2" customHeight="1" x14ac:dyDescent="0.3">
      <c r="A20" s="26">
        <f t="shared" si="2"/>
        <v>0.72916666666666674</v>
      </c>
      <c r="B20" s="27">
        <f t="shared" si="3"/>
        <v>34</v>
      </c>
      <c r="C20" s="28" t="s">
        <v>17</v>
      </c>
      <c r="D20" s="29" t="s">
        <v>14</v>
      </c>
      <c r="E20" s="25"/>
    </row>
    <row r="21" spans="1:5" ht="16.2" customHeight="1" x14ac:dyDescent="0.3">
      <c r="A21" s="31">
        <f t="shared" si="2"/>
        <v>0.79166666666666674</v>
      </c>
      <c r="B21" s="32">
        <f t="shared" si="3"/>
        <v>35</v>
      </c>
      <c r="C21" s="33" t="s">
        <v>11</v>
      </c>
      <c r="D21" s="34" t="s">
        <v>13</v>
      </c>
      <c r="E21" s="25"/>
    </row>
    <row r="22" spans="1:5" ht="28.2" customHeight="1" x14ac:dyDescent="0.3">
      <c r="A22" s="118">
        <f>A14+1</f>
        <v>42841</v>
      </c>
      <c r="B22" s="118"/>
      <c r="C22" s="118"/>
      <c r="D22" s="40"/>
    </row>
    <row r="23" spans="1:5" ht="16.2" customHeight="1" x14ac:dyDescent="0.3">
      <c r="A23" s="36">
        <v>0.375</v>
      </c>
      <c r="B23" s="37">
        <f>B21+1</f>
        <v>36</v>
      </c>
      <c r="C23" s="38" t="s">
        <v>12</v>
      </c>
      <c r="D23" s="39" t="s">
        <v>14</v>
      </c>
      <c r="E23" s="25"/>
    </row>
    <row r="24" spans="1:5" ht="16.2" customHeight="1" x14ac:dyDescent="0.3">
      <c r="A24" s="26">
        <f t="shared" ref="A24:A29" si="4">A23+TIME(0,90,0)</f>
        <v>0.4375</v>
      </c>
      <c r="B24" s="27">
        <f t="shared" ref="B24:B29" si="5">B23+1</f>
        <v>37</v>
      </c>
      <c r="C24" s="28" t="s">
        <v>15</v>
      </c>
      <c r="D24" s="29" t="s">
        <v>17</v>
      </c>
      <c r="E24" s="25"/>
    </row>
    <row r="25" spans="1:5" ht="16.2" customHeight="1" x14ac:dyDescent="0.3">
      <c r="A25" s="26">
        <f t="shared" si="4"/>
        <v>0.5</v>
      </c>
      <c r="B25" s="27">
        <f t="shared" si="5"/>
        <v>38</v>
      </c>
      <c r="C25" s="28" t="s">
        <v>16</v>
      </c>
      <c r="D25" s="29" t="s">
        <v>13</v>
      </c>
      <c r="E25" s="25"/>
    </row>
    <row r="26" spans="1:5" ht="16.2" customHeight="1" x14ac:dyDescent="0.3">
      <c r="A26" s="26">
        <f t="shared" si="4"/>
        <v>0.5625</v>
      </c>
      <c r="B26" s="27">
        <f t="shared" si="5"/>
        <v>39</v>
      </c>
      <c r="C26" s="28" t="s">
        <v>14</v>
      </c>
      <c r="D26" s="29" t="s">
        <v>11</v>
      </c>
      <c r="E26" s="25"/>
    </row>
    <row r="27" spans="1:5" ht="16.2" customHeight="1" x14ac:dyDescent="0.3">
      <c r="A27" s="26">
        <f t="shared" si="4"/>
        <v>0.625</v>
      </c>
      <c r="B27" s="27">
        <f t="shared" si="5"/>
        <v>40</v>
      </c>
      <c r="C27" s="28" t="s">
        <v>17</v>
      </c>
      <c r="D27" s="29" t="s">
        <v>12</v>
      </c>
      <c r="E27" s="25"/>
    </row>
    <row r="28" spans="1:5" ht="16.2" customHeight="1" x14ac:dyDescent="0.3">
      <c r="A28" s="26">
        <f t="shared" si="4"/>
        <v>0.6875</v>
      </c>
      <c r="B28" s="27">
        <f t="shared" si="5"/>
        <v>41</v>
      </c>
      <c r="C28" s="28" t="s">
        <v>13</v>
      </c>
      <c r="D28" s="29" t="s">
        <v>15</v>
      </c>
      <c r="E28" s="25"/>
    </row>
    <row r="29" spans="1:5" ht="16.2" customHeight="1" x14ac:dyDescent="0.3">
      <c r="A29" s="31">
        <f t="shared" si="4"/>
        <v>0.75</v>
      </c>
      <c r="B29" s="32">
        <f t="shared" si="5"/>
        <v>42</v>
      </c>
      <c r="C29" s="33" t="s">
        <v>11</v>
      </c>
      <c r="D29" s="34" t="s">
        <v>16</v>
      </c>
      <c r="E29" s="25"/>
    </row>
  </sheetData>
  <sheetProtection selectLockedCells="1" selectUnlockedCells="1"/>
  <mergeCells count="3">
    <mergeCell ref="A5:C5"/>
    <mergeCell ref="A14:C14"/>
    <mergeCell ref="A22:C22"/>
  </mergeCells>
  <printOptions horizontalCentered="1"/>
  <pageMargins left="0.70833333333333337" right="0.19652777777777777" top="0.47222222222222221" bottom="0.27569444444444446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zoomScale="70" zoomScaleNormal="70" workbookViewId="0">
      <selection activeCell="D12" sqref="D12"/>
    </sheetView>
  </sheetViews>
  <sheetFormatPr defaultRowHeight="13.2" x14ac:dyDescent="0.25"/>
  <cols>
    <col min="1" max="1" width="4.5546875" customWidth="1"/>
    <col min="2" max="2" width="30.44140625" customWidth="1"/>
    <col min="3" max="16" width="4.44140625" customWidth="1"/>
    <col min="17" max="17" width="6.44140625" customWidth="1"/>
    <col min="18" max="18" width="7.5546875" customWidth="1"/>
    <col min="19" max="19" width="8.21875" customWidth="1"/>
  </cols>
  <sheetData>
    <row r="1" spans="1:25" s="2" customFormat="1" ht="18" x14ac:dyDescent="0.35">
      <c r="A1" s="41" t="str">
        <f>Ajakava!A1</f>
        <v>2017 EESTI MEISTRIVÕISTLUSED KÄSIPALLIS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 t="s">
        <v>18</v>
      </c>
      <c r="R1" s="45" t="s">
        <v>19</v>
      </c>
    </row>
    <row r="2" spans="1:25" s="2" customFormat="1" ht="18" x14ac:dyDescent="0.35">
      <c r="B2" s="41"/>
      <c r="E2" s="46"/>
      <c r="F2" s="46"/>
      <c r="G2" s="42"/>
      <c r="H2" s="42"/>
      <c r="I2" s="42"/>
      <c r="J2" s="42"/>
      <c r="Q2" s="44" t="s">
        <v>4</v>
      </c>
      <c r="R2" s="45" t="s">
        <v>5</v>
      </c>
    </row>
    <row r="3" spans="1:25" s="2" customFormat="1" ht="18" x14ac:dyDescent="0.35">
      <c r="A3" s="41" t="str">
        <f>Ajakava!A2</f>
        <v>NOORMEHED A KLASS</v>
      </c>
      <c r="B3" s="41"/>
      <c r="C3" s="46" t="str">
        <f>Ajakava!D2</f>
        <v>sündinud 1998 ja hiljem</v>
      </c>
      <c r="D3" s="46"/>
      <c r="E3" s="46"/>
      <c r="F3" s="46"/>
      <c r="G3" s="42"/>
      <c r="H3" s="42"/>
      <c r="I3" s="42"/>
      <c r="J3" s="42"/>
      <c r="R3" s="44"/>
      <c r="S3" s="45"/>
    </row>
    <row r="4" spans="1:25" s="2" customFormat="1" ht="16.2" customHeight="1" x14ac:dyDescent="0.3">
      <c r="A4" s="1"/>
      <c r="K4" s="20"/>
      <c r="L4" s="20"/>
      <c r="M4" s="20"/>
      <c r="N4" s="20"/>
    </row>
    <row r="5" spans="1:25" ht="25.5" customHeight="1" x14ac:dyDescent="0.25">
      <c r="A5" s="47"/>
      <c r="B5" s="48" t="s">
        <v>20</v>
      </c>
      <c r="C5" s="120">
        <v>1</v>
      </c>
      <c r="D5" s="120"/>
      <c r="E5" s="120">
        <v>2</v>
      </c>
      <c r="F5" s="120"/>
      <c r="G5" s="120">
        <v>3</v>
      </c>
      <c r="H5" s="120"/>
      <c r="I5" s="120">
        <v>4</v>
      </c>
      <c r="J5" s="120"/>
      <c r="K5" s="120">
        <v>5</v>
      </c>
      <c r="L5" s="120"/>
      <c r="M5" s="120">
        <v>6</v>
      </c>
      <c r="N5" s="120"/>
      <c r="O5" s="120">
        <v>7</v>
      </c>
      <c r="P5" s="120"/>
      <c r="Q5" s="121" t="s">
        <v>21</v>
      </c>
      <c r="R5" s="121"/>
      <c r="S5" s="50" t="s">
        <v>22</v>
      </c>
      <c r="T5" s="51" t="s">
        <v>23</v>
      </c>
    </row>
    <row r="6" spans="1:25" ht="15.6" x14ac:dyDescent="0.3">
      <c r="A6" s="122">
        <v>1</v>
      </c>
      <c r="B6" s="123" t="s">
        <v>24</v>
      </c>
      <c r="C6" s="52"/>
      <c r="D6" s="53"/>
      <c r="E6" s="54">
        <v>2</v>
      </c>
      <c r="F6" s="55">
        <v>2</v>
      </c>
      <c r="G6" s="54">
        <v>2</v>
      </c>
      <c r="H6" s="55">
        <v>2</v>
      </c>
      <c r="I6" s="54">
        <v>2</v>
      </c>
      <c r="J6" s="55">
        <v>2</v>
      </c>
      <c r="K6" s="54">
        <v>2</v>
      </c>
      <c r="L6" s="55">
        <v>2</v>
      </c>
      <c r="M6" s="54">
        <v>2</v>
      </c>
      <c r="N6" s="55">
        <v>2</v>
      </c>
      <c r="O6" s="54">
        <v>2</v>
      </c>
      <c r="P6" s="55">
        <v>2</v>
      </c>
      <c r="Q6" s="56"/>
      <c r="R6" s="57"/>
      <c r="S6" s="124">
        <f>SUM(C6:P6)</f>
        <v>24</v>
      </c>
      <c r="T6" s="119">
        <v>1</v>
      </c>
    </row>
    <row r="7" spans="1:25" ht="15.75" customHeight="1" x14ac:dyDescent="0.3">
      <c r="A7" s="122"/>
      <c r="B7" s="123"/>
      <c r="C7" s="58"/>
      <c r="D7" s="59"/>
      <c r="E7" s="60">
        <v>38</v>
      </c>
      <c r="F7" s="61">
        <v>28</v>
      </c>
      <c r="G7" s="60">
        <v>40</v>
      </c>
      <c r="H7" s="61">
        <v>43</v>
      </c>
      <c r="I7" s="60">
        <v>32</v>
      </c>
      <c r="J7" s="61">
        <v>38</v>
      </c>
      <c r="K7" s="60">
        <v>44</v>
      </c>
      <c r="L7" s="61">
        <v>42</v>
      </c>
      <c r="M7" s="60">
        <v>47</v>
      </c>
      <c r="N7" s="61">
        <v>45</v>
      </c>
      <c r="O7" s="60">
        <v>44</v>
      </c>
      <c r="P7" s="61">
        <v>40</v>
      </c>
      <c r="Q7" s="62">
        <f>SUBTOTAL(9,C7:P7)</f>
        <v>481</v>
      </c>
      <c r="R7" s="63">
        <f>SUM(Q7-R8)</f>
        <v>240</v>
      </c>
      <c r="S7" s="124"/>
      <c r="T7" s="119"/>
      <c r="Y7" s="64"/>
    </row>
    <row r="8" spans="1:25" ht="16.5" customHeight="1" x14ac:dyDescent="0.25">
      <c r="A8" s="122"/>
      <c r="B8" s="123"/>
      <c r="C8" s="65"/>
      <c r="D8" s="66"/>
      <c r="E8" s="67">
        <v>21</v>
      </c>
      <c r="F8" s="68">
        <v>21</v>
      </c>
      <c r="G8" s="67">
        <v>21</v>
      </c>
      <c r="H8" s="68">
        <v>18</v>
      </c>
      <c r="I8" s="67">
        <v>24</v>
      </c>
      <c r="J8" s="68">
        <v>18</v>
      </c>
      <c r="K8" s="67">
        <v>22</v>
      </c>
      <c r="L8" s="68">
        <v>18</v>
      </c>
      <c r="M8" s="67">
        <v>22</v>
      </c>
      <c r="N8" s="68">
        <v>19</v>
      </c>
      <c r="O8" s="67">
        <v>19</v>
      </c>
      <c r="P8" s="68">
        <v>18</v>
      </c>
      <c r="Q8" s="69"/>
      <c r="R8" s="70">
        <f>SUBTOTAL(9,C8:P8)</f>
        <v>241</v>
      </c>
      <c r="S8" s="124"/>
      <c r="T8" s="119"/>
    </row>
    <row r="9" spans="1:25" ht="15.6" customHeight="1" x14ac:dyDescent="0.3">
      <c r="A9" s="125">
        <v>2</v>
      </c>
      <c r="B9" s="126" t="s">
        <v>25</v>
      </c>
      <c r="C9" s="71">
        <v>0</v>
      </c>
      <c r="D9" s="72">
        <v>0</v>
      </c>
      <c r="E9" s="73"/>
      <c r="F9" s="74"/>
      <c r="G9" s="71">
        <v>2</v>
      </c>
      <c r="H9" s="72">
        <v>2</v>
      </c>
      <c r="I9" s="71">
        <v>2</v>
      </c>
      <c r="J9" s="72">
        <v>2</v>
      </c>
      <c r="K9" s="71">
        <v>2</v>
      </c>
      <c r="L9" s="72">
        <v>2</v>
      </c>
      <c r="M9" s="71">
        <v>2</v>
      </c>
      <c r="N9" s="72">
        <v>2</v>
      </c>
      <c r="O9" s="71">
        <v>2</v>
      </c>
      <c r="P9" s="72">
        <v>2</v>
      </c>
      <c r="Q9" s="56"/>
      <c r="R9" s="57"/>
      <c r="S9" s="127">
        <f>SUM(C9:P9)</f>
        <v>20</v>
      </c>
      <c r="T9" s="128">
        <v>2</v>
      </c>
      <c r="W9" s="75"/>
    </row>
    <row r="10" spans="1:25" ht="15.75" customHeight="1" x14ac:dyDescent="0.25">
      <c r="A10" s="125"/>
      <c r="B10" s="126"/>
      <c r="C10" s="60">
        <v>21</v>
      </c>
      <c r="D10" s="61">
        <v>21</v>
      </c>
      <c r="E10" s="58"/>
      <c r="F10" s="59"/>
      <c r="G10" s="60">
        <v>37</v>
      </c>
      <c r="H10" s="61">
        <v>38</v>
      </c>
      <c r="I10" s="60">
        <v>29</v>
      </c>
      <c r="J10" s="61">
        <v>35</v>
      </c>
      <c r="K10" s="60">
        <v>31</v>
      </c>
      <c r="L10" s="61">
        <v>34</v>
      </c>
      <c r="M10" s="60">
        <v>34</v>
      </c>
      <c r="N10" s="61">
        <v>43</v>
      </c>
      <c r="O10" s="60">
        <v>37</v>
      </c>
      <c r="P10" s="61">
        <v>46</v>
      </c>
      <c r="Q10" s="62">
        <f>SUBTOTAL(9,C10:P10)</f>
        <v>406</v>
      </c>
      <c r="R10" s="63">
        <f>SUM(Q10-R11)</f>
        <v>124</v>
      </c>
      <c r="S10" s="127"/>
      <c r="T10" s="128"/>
      <c r="W10" s="75"/>
    </row>
    <row r="11" spans="1:25" ht="16.5" customHeight="1" x14ac:dyDescent="0.25">
      <c r="A11" s="125"/>
      <c r="B11" s="126"/>
      <c r="C11" s="76">
        <v>38</v>
      </c>
      <c r="D11" s="77">
        <v>28</v>
      </c>
      <c r="E11" s="65"/>
      <c r="F11" s="66"/>
      <c r="G11" s="76">
        <v>24</v>
      </c>
      <c r="H11" s="77">
        <v>21</v>
      </c>
      <c r="I11" s="76">
        <v>20</v>
      </c>
      <c r="J11" s="77">
        <v>23</v>
      </c>
      <c r="K11" s="76">
        <v>19</v>
      </c>
      <c r="L11" s="77">
        <v>22</v>
      </c>
      <c r="M11" s="76">
        <v>21</v>
      </c>
      <c r="N11" s="77">
        <v>16</v>
      </c>
      <c r="O11" s="76">
        <v>23</v>
      </c>
      <c r="P11" s="77">
        <v>27</v>
      </c>
      <c r="Q11" s="69"/>
      <c r="R11" s="70">
        <f>SUBTOTAL(9,C11:P11)</f>
        <v>282</v>
      </c>
      <c r="S11" s="127"/>
      <c r="T11" s="128"/>
      <c r="W11" s="75"/>
    </row>
    <row r="12" spans="1:25" ht="15.75" customHeight="1" x14ac:dyDescent="0.3">
      <c r="A12" s="125">
        <v>3</v>
      </c>
      <c r="B12" s="129" t="s">
        <v>26</v>
      </c>
      <c r="C12" s="71">
        <v>0</v>
      </c>
      <c r="D12" s="72">
        <v>0</v>
      </c>
      <c r="E12" s="78">
        <v>0</v>
      </c>
      <c r="F12" s="78">
        <v>0</v>
      </c>
      <c r="G12" s="73"/>
      <c r="H12" s="74"/>
      <c r="I12" s="71">
        <v>2</v>
      </c>
      <c r="J12" s="72">
        <v>0</v>
      </c>
      <c r="K12" s="71">
        <v>2</v>
      </c>
      <c r="L12" s="72">
        <v>0</v>
      </c>
      <c r="M12" s="71">
        <v>0</v>
      </c>
      <c r="N12" s="72">
        <v>2</v>
      </c>
      <c r="O12" s="71">
        <v>2</v>
      </c>
      <c r="P12" s="72">
        <v>2</v>
      </c>
      <c r="Q12" s="56"/>
      <c r="R12" s="57"/>
      <c r="S12" s="127">
        <f>SUM(C12:P12)</f>
        <v>10</v>
      </c>
      <c r="T12" s="128">
        <v>5</v>
      </c>
    </row>
    <row r="13" spans="1:25" ht="15.75" customHeight="1" x14ac:dyDescent="0.25">
      <c r="A13" s="125"/>
      <c r="B13" s="129"/>
      <c r="C13" s="60">
        <v>21</v>
      </c>
      <c r="D13" s="61">
        <v>18</v>
      </c>
      <c r="E13" s="79">
        <v>24</v>
      </c>
      <c r="F13" s="79">
        <v>21</v>
      </c>
      <c r="G13" s="58"/>
      <c r="H13" s="59"/>
      <c r="I13" s="60">
        <v>26</v>
      </c>
      <c r="J13" s="61">
        <v>17</v>
      </c>
      <c r="K13" s="60">
        <v>25</v>
      </c>
      <c r="L13" s="61">
        <v>19</v>
      </c>
      <c r="M13" s="60">
        <v>26</v>
      </c>
      <c r="N13" s="61">
        <v>32</v>
      </c>
      <c r="O13" s="60">
        <v>48</v>
      </c>
      <c r="P13" s="61">
        <v>46</v>
      </c>
      <c r="Q13" s="62">
        <f>SUBTOTAL(9,C13:P13)</f>
        <v>323</v>
      </c>
      <c r="R13" s="63">
        <f>SUM(Q13-R14)</f>
        <v>-46</v>
      </c>
      <c r="S13" s="127"/>
      <c r="T13" s="128"/>
    </row>
    <row r="14" spans="1:25" ht="16.5" customHeight="1" x14ac:dyDescent="0.25">
      <c r="A14" s="125"/>
      <c r="B14" s="129"/>
      <c r="C14" s="76">
        <v>40</v>
      </c>
      <c r="D14" s="77">
        <v>43</v>
      </c>
      <c r="E14" s="80">
        <v>37</v>
      </c>
      <c r="F14" s="80">
        <v>38</v>
      </c>
      <c r="G14" s="65"/>
      <c r="H14" s="66"/>
      <c r="I14" s="76">
        <v>22</v>
      </c>
      <c r="J14" s="77">
        <v>20</v>
      </c>
      <c r="K14" s="76">
        <v>21</v>
      </c>
      <c r="L14" s="77">
        <v>29</v>
      </c>
      <c r="M14" s="76">
        <v>27</v>
      </c>
      <c r="N14" s="77">
        <v>31</v>
      </c>
      <c r="O14" s="76">
        <v>31</v>
      </c>
      <c r="P14" s="77">
        <v>30</v>
      </c>
      <c r="Q14" s="69"/>
      <c r="R14" s="70">
        <f>SUBTOTAL(9,C14:P14)</f>
        <v>369</v>
      </c>
      <c r="S14" s="127"/>
      <c r="T14" s="128"/>
    </row>
    <row r="15" spans="1:25" ht="16.5" customHeight="1" x14ac:dyDescent="0.3">
      <c r="A15" s="125">
        <v>4</v>
      </c>
      <c r="B15" s="129" t="s">
        <v>27</v>
      </c>
      <c r="C15" s="71">
        <v>0</v>
      </c>
      <c r="D15" s="72">
        <v>0</v>
      </c>
      <c r="E15" s="71">
        <v>0</v>
      </c>
      <c r="F15" s="72">
        <v>0</v>
      </c>
      <c r="G15" s="71">
        <v>0</v>
      </c>
      <c r="H15" s="72">
        <v>2</v>
      </c>
      <c r="I15" s="73"/>
      <c r="J15" s="74"/>
      <c r="K15" s="71">
        <v>0</v>
      </c>
      <c r="L15" s="72">
        <v>2</v>
      </c>
      <c r="M15" s="71">
        <v>0</v>
      </c>
      <c r="N15" s="72">
        <v>2</v>
      </c>
      <c r="O15" s="71">
        <v>2</v>
      </c>
      <c r="P15" s="72">
        <v>2</v>
      </c>
      <c r="Q15" s="56"/>
      <c r="R15" s="57"/>
      <c r="S15" s="127">
        <f>SUM(C15:P15)</f>
        <v>10</v>
      </c>
      <c r="T15" s="128">
        <v>4</v>
      </c>
    </row>
    <row r="16" spans="1:25" ht="16.5" customHeight="1" x14ac:dyDescent="0.25">
      <c r="A16" s="125"/>
      <c r="B16" s="129"/>
      <c r="C16" s="60">
        <v>24</v>
      </c>
      <c r="D16" s="61">
        <v>18</v>
      </c>
      <c r="E16" s="60">
        <v>20</v>
      </c>
      <c r="F16" s="61">
        <v>23</v>
      </c>
      <c r="G16" s="60">
        <v>22</v>
      </c>
      <c r="H16" s="61">
        <v>20</v>
      </c>
      <c r="I16" s="58"/>
      <c r="J16" s="59"/>
      <c r="K16" s="60">
        <v>25</v>
      </c>
      <c r="L16" s="61">
        <v>22</v>
      </c>
      <c r="M16" s="60">
        <v>20</v>
      </c>
      <c r="N16" s="61">
        <v>30</v>
      </c>
      <c r="O16" s="60">
        <v>34</v>
      </c>
      <c r="P16" s="61">
        <v>33</v>
      </c>
      <c r="Q16" s="62">
        <f>SUBTOTAL(9,C16:P16)</f>
        <v>291</v>
      </c>
      <c r="R16" s="63">
        <f>SUM(Q16-R17)</f>
        <v>-28</v>
      </c>
      <c r="S16" s="127"/>
      <c r="T16" s="128"/>
    </row>
    <row r="17" spans="1:20" ht="16.5" customHeight="1" x14ac:dyDescent="0.25">
      <c r="A17" s="125"/>
      <c r="B17" s="129"/>
      <c r="C17" s="76">
        <v>32</v>
      </c>
      <c r="D17" s="77">
        <v>38</v>
      </c>
      <c r="E17" s="76">
        <v>29</v>
      </c>
      <c r="F17" s="77">
        <v>35</v>
      </c>
      <c r="G17" s="76">
        <v>26</v>
      </c>
      <c r="H17" s="77">
        <v>17</v>
      </c>
      <c r="I17" s="65"/>
      <c r="J17" s="66"/>
      <c r="K17" s="76">
        <v>28</v>
      </c>
      <c r="L17" s="77">
        <v>18</v>
      </c>
      <c r="M17" s="76">
        <v>26</v>
      </c>
      <c r="N17" s="77">
        <v>19</v>
      </c>
      <c r="O17" s="76">
        <v>28</v>
      </c>
      <c r="P17" s="77">
        <v>23</v>
      </c>
      <c r="Q17" s="69"/>
      <c r="R17" s="70">
        <f>SUBTOTAL(9,C17:P17)</f>
        <v>319</v>
      </c>
      <c r="S17" s="127"/>
      <c r="T17" s="128"/>
    </row>
    <row r="18" spans="1:20" ht="16.5" customHeight="1" x14ac:dyDescent="0.3">
      <c r="A18" s="125">
        <v>5</v>
      </c>
      <c r="B18" s="126" t="s">
        <v>28</v>
      </c>
      <c r="C18" s="71">
        <v>0</v>
      </c>
      <c r="D18" s="72">
        <v>0</v>
      </c>
      <c r="E18" s="71">
        <v>0</v>
      </c>
      <c r="F18" s="72">
        <v>0</v>
      </c>
      <c r="G18" s="71">
        <v>0</v>
      </c>
      <c r="H18" s="72">
        <v>2</v>
      </c>
      <c r="I18" s="71">
        <v>2</v>
      </c>
      <c r="J18" s="72">
        <v>0</v>
      </c>
      <c r="K18" s="73"/>
      <c r="L18" s="74"/>
      <c r="M18" s="71">
        <v>2</v>
      </c>
      <c r="N18" s="72">
        <v>0</v>
      </c>
      <c r="O18" s="78">
        <v>2</v>
      </c>
      <c r="P18" s="78">
        <v>2</v>
      </c>
      <c r="Q18" s="56"/>
      <c r="R18" s="57"/>
      <c r="S18" s="127">
        <f>SUM(C18:P18)</f>
        <v>10</v>
      </c>
      <c r="T18" s="128">
        <v>3</v>
      </c>
    </row>
    <row r="19" spans="1:20" ht="16.5" customHeight="1" x14ac:dyDescent="0.25">
      <c r="A19" s="125"/>
      <c r="B19" s="126"/>
      <c r="C19" s="60">
        <v>22</v>
      </c>
      <c r="D19" s="61">
        <v>18</v>
      </c>
      <c r="E19" s="60">
        <v>19</v>
      </c>
      <c r="F19" s="61">
        <v>22</v>
      </c>
      <c r="G19" s="60">
        <v>21</v>
      </c>
      <c r="H19" s="61">
        <v>29</v>
      </c>
      <c r="I19" s="60">
        <v>28</v>
      </c>
      <c r="J19" s="61">
        <v>18</v>
      </c>
      <c r="K19" s="58"/>
      <c r="L19" s="59"/>
      <c r="M19" s="60">
        <v>21</v>
      </c>
      <c r="N19" s="61">
        <v>27</v>
      </c>
      <c r="O19" s="79">
        <v>27</v>
      </c>
      <c r="P19" s="79">
        <v>32</v>
      </c>
      <c r="Q19" s="62">
        <f>SUBTOTAL(9,C19:P19)</f>
        <v>284</v>
      </c>
      <c r="R19" s="63">
        <f>SUM(Q19-R20)</f>
        <v>-55</v>
      </c>
      <c r="S19" s="127"/>
      <c r="T19" s="128"/>
    </row>
    <row r="20" spans="1:20" ht="16.5" customHeight="1" x14ac:dyDescent="0.25">
      <c r="A20" s="125"/>
      <c r="B20" s="126"/>
      <c r="C20" s="76">
        <v>44</v>
      </c>
      <c r="D20" s="77">
        <v>42</v>
      </c>
      <c r="E20" s="76">
        <v>31</v>
      </c>
      <c r="F20" s="77">
        <v>34</v>
      </c>
      <c r="G20" s="76">
        <v>25</v>
      </c>
      <c r="H20" s="77">
        <v>19</v>
      </c>
      <c r="I20" s="76">
        <v>25</v>
      </c>
      <c r="J20" s="77">
        <v>22</v>
      </c>
      <c r="K20" s="65"/>
      <c r="L20" s="66"/>
      <c r="M20" s="76">
        <v>20</v>
      </c>
      <c r="N20" s="77">
        <v>30</v>
      </c>
      <c r="O20" s="80">
        <v>26</v>
      </c>
      <c r="P20" s="80">
        <v>21</v>
      </c>
      <c r="Q20" s="69"/>
      <c r="R20" s="70">
        <f>SUBTOTAL(9,C20:P20)</f>
        <v>339</v>
      </c>
      <c r="S20" s="127"/>
      <c r="T20" s="128"/>
    </row>
    <row r="21" spans="1:20" ht="15.6" customHeight="1" x14ac:dyDescent="0.3">
      <c r="A21" s="125">
        <v>6</v>
      </c>
      <c r="B21" s="129" t="s">
        <v>29</v>
      </c>
      <c r="C21" s="71">
        <v>0</v>
      </c>
      <c r="D21" s="72">
        <v>0</v>
      </c>
      <c r="E21" s="71">
        <v>0</v>
      </c>
      <c r="F21" s="72">
        <v>0</v>
      </c>
      <c r="G21" s="71">
        <v>2</v>
      </c>
      <c r="H21" s="72">
        <v>0</v>
      </c>
      <c r="I21" s="71">
        <v>2</v>
      </c>
      <c r="J21" s="72">
        <v>0</v>
      </c>
      <c r="K21" s="71">
        <v>0</v>
      </c>
      <c r="L21" s="72">
        <v>2</v>
      </c>
      <c r="M21" s="73"/>
      <c r="N21" s="74"/>
      <c r="O21" s="78">
        <v>1</v>
      </c>
      <c r="P21" s="78">
        <v>2</v>
      </c>
      <c r="Q21" s="56"/>
      <c r="R21" s="57"/>
      <c r="S21" s="127">
        <f>SUM(C21:P21)</f>
        <v>9</v>
      </c>
      <c r="T21" s="128">
        <v>6</v>
      </c>
    </row>
    <row r="22" spans="1:20" ht="15.75" customHeight="1" x14ac:dyDescent="0.25">
      <c r="A22" s="125"/>
      <c r="B22" s="129"/>
      <c r="C22" s="60">
        <v>22</v>
      </c>
      <c r="D22" s="61">
        <v>19</v>
      </c>
      <c r="E22" s="60">
        <v>21</v>
      </c>
      <c r="F22" s="61">
        <v>16</v>
      </c>
      <c r="G22" s="60">
        <v>27</v>
      </c>
      <c r="H22" s="61">
        <v>31</v>
      </c>
      <c r="I22" s="60">
        <v>26</v>
      </c>
      <c r="J22" s="61">
        <v>19</v>
      </c>
      <c r="K22" s="60">
        <v>20</v>
      </c>
      <c r="L22" s="61">
        <v>30</v>
      </c>
      <c r="M22" s="58"/>
      <c r="N22" s="59"/>
      <c r="O22" s="79">
        <v>28</v>
      </c>
      <c r="P22" s="79">
        <v>35</v>
      </c>
      <c r="Q22" s="62">
        <f>SUBTOTAL(9,C22:P22)</f>
        <v>294</v>
      </c>
      <c r="R22" s="63">
        <f>SUM(Q22-R23)</f>
        <v>-86</v>
      </c>
      <c r="S22" s="127"/>
      <c r="T22" s="128"/>
    </row>
    <row r="23" spans="1:20" ht="16.5" customHeight="1" x14ac:dyDescent="0.25">
      <c r="A23" s="125"/>
      <c r="B23" s="129"/>
      <c r="C23" s="76">
        <v>47</v>
      </c>
      <c r="D23" s="77">
        <v>45</v>
      </c>
      <c r="E23" s="76">
        <v>34</v>
      </c>
      <c r="F23" s="77">
        <v>43</v>
      </c>
      <c r="G23" s="76">
        <v>26</v>
      </c>
      <c r="H23" s="77">
        <v>32</v>
      </c>
      <c r="I23" s="76">
        <v>20</v>
      </c>
      <c r="J23" s="77">
        <v>30</v>
      </c>
      <c r="K23" s="76">
        <v>21</v>
      </c>
      <c r="L23" s="77">
        <v>27</v>
      </c>
      <c r="M23" s="65"/>
      <c r="N23" s="66"/>
      <c r="O23" s="79">
        <v>28</v>
      </c>
      <c r="P23" s="79">
        <v>27</v>
      </c>
      <c r="Q23" s="69"/>
      <c r="R23" s="70">
        <f>SUBTOTAL(9,C23:P23)</f>
        <v>380</v>
      </c>
      <c r="S23" s="127"/>
      <c r="T23" s="128"/>
    </row>
    <row r="24" spans="1:20" ht="15.6" x14ac:dyDescent="0.3">
      <c r="A24" s="130">
        <v>7</v>
      </c>
      <c r="B24" s="131" t="s">
        <v>30</v>
      </c>
      <c r="C24" s="71">
        <v>0</v>
      </c>
      <c r="D24" s="72">
        <v>0</v>
      </c>
      <c r="E24" s="71">
        <v>0</v>
      </c>
      <c r="F24" s="72">
        <v>0</v>
      </c>
      <c r="G24" s="71">
        <v>0</v>
      </c>
      <c r="H24" s="72">
        <v>0</v>
      </c>
      <c r="I24" s="71">
        <v>0</v>
      </c>
      <c r="J24" s="72">
        <v>0</v>
      </c>
      <c r="K24" s="71">
        <v>0</v>
      </c>
      <c r="L24" s="72">
        <v>0</v>
      </c>
      <c r="M24" s="71">
        <v>1</v>
      </c>
      <c r="N24" s="72">
        <v>0</v>
      </c>
      <c r="O24" s="73"/>
      <c r="P24" s="74"/>
      <c r="Q24" s="56"/>
      <c r="R24" s="57"/>
      <c r="S24" s="132">
        <f>SUM(C24:P24)</f>
        <v>1</v>
      </c>
      <c r="T24" s="133">
        <v>7</v>
      </c>
    </row>
    <row r="25" spans="1:20" ht="15" x14ac:dyDescent="0.25">
      <c r="A25" s="130"/>
      <c r="B25" s="131"/>
      <c r="C25" s="60">
        <v>19</v>
      </c>
      <c r="D25" s="61">
        <v>18</v>
      </c>
      <c r="E25" s="60">
        <v>23</v>
      </c>
      <c r="F25" s="61">
        <v>27</v>
      </c>
      <c r="G25" s="60">
        <v>31</v>
      </c>
      <c r="H25" s="61">
        <v>30</v>
      </c>
      <c r="I25" s="60">
        <v>28</v>
      </c>
      <c r="J25" s="61">
        <v>23</v>
      </c>
      <c r="K25" s="60">
        <v>26</v>
      </c>
      <c r="L25" s="61">
        <v>21</v>
      </c>
      <c r="M25" s="60">
        <v>28</v>
      </c>
      <c r="N25" s="61">
        <v>27</v>
      </c>
      <c r="O25" s="58"/>
      <c r="P25" s="59"/>
      <c r="Q25" s="62">
        <f>SUBTOTAL(9,C25:P25)</f>
        <v>301</v>
      </c>
      <c r="R25" s="63">
        <f>SUM(Q25-R26)</f>
        <v>-149</v>
      </c>
      <c r="S25" s="132"/>
      <c r="T25" s="133"/>
    </row>
    <row r="26" spans="1:20" ht="15" x14ac:dyDescent="0.25">
      <c r="A26" s="130"/>
      <c r="B26" s="131"/>
      <c r="C26" s="81">
        <v>44</v>
      </c>
      <c r="D26" s="82">
        <v>40</v>
      </c>
      <c r="E26" s="81">
        <v>37</v>
      </c>
      <c r="F26" s="82">
        <v>46</v>
      </c>
      <c r="G26" s="81">
        <v>48</v>
      </c>
      <c r="H26" s="82">
        <v>46</v>
      </c>
      <c r="I26" s="81">
        <v>34</v>
      </c>
      <c r="J26" s="82">
        <v>33</v>
      </c>
      <c r="K26" s="81">
        <v>27</v>
      </c>
      <c r="L26" s="82">
        <v>32</v>
      </c>
      <c r="M26" s="81">
        <v>28</v>
      </c>
      <c r="N26" s="82">
        <v>35</v>
      </c>
      <c r="O26" s="83"/>
      <c r="P26" s="84"/>
      <c r="Q26" s="85"/>
      <c r="R26" s="86">
        <f>SUBTOTAL(9,C26:P26)</f>
        <v>450</v>
      </c>
      <c r="S26" s="132"/>
      <c r="T26" s="133"/>
    </row>
    <row r="27" spans="1:20" x14ac:dyDescent="0.25">
      <c r="O27" s="87" t="str">
        <f>IF(Q27&lt;&gt;R27,"! Väravate vahe ei ole õige. Andmete sisestus pooleli või tulemused sisestatud valesti =&gt;&gt;"," ")</f>
        <v xml:space="preserve"> </v>
      </c>
      <c r="P27" s="87"/>
      <c r="Q27">
        <f>SUM(Q6:Q26)</f>
        <v>2380</v>
      </c>
      <c r="R27">
        <f>R8+R11+R14+R17+R20+R23+R26</f>
        <v>2380</v>
      </c>
    </row>
  </sheetData>
  <sheetProtection selectLockedCells="1" selectUnlockedCells="1"/>
  <mergeCells count="36">
    <mergeCell ref="A21:A23"/>
    <mergeCell ref="B21:B23"/>
    <mergeCell ref="S21:S23"/>
    <mergeCell ref="T21:T23"/>
    <mergeCell ref="A24:A26"/>
    <mergeCell ref="B24:B26"/>
    <mergeCell ref="S24:S26"/>
    <mergeCell ref="T24:T26"/>
    <mergeCell ref="A15:A17"/>
    <mergeCell ref="B15:B17"/>
    <mergeCell ref="S15:S17"/>
    <mergeCell ref="T15:T17"/>
    <mergeCell ref="A18:A20"/>
    <mergeCell ref="B18:B20"/>
    <mergeCell ref="S18:S20"/>
    <mergeCell ref="T18:T20"/>
    <mergeCell ref="T9:T11"/>
    <mergeCell ref="A12:A14"/>
    <mergeCell ref="B12:B14"/>
    <mergeCell ref="S12:S14"/>
    <mergeCell ref="T12:T14"/>
    <mergeCell ref="A6:A8"/>
    <mergeCell ref="B6:B8"/>
    <mergeCell ref="S6:S8"/>
    <mergeCell ref="A9:A11"/>
    <mergeCell ref="B9:B11"/>
    <mergeCell ref="S9:S11"/>
    <mergeCell ref="T6:T8"/>
    <mergeCell ref="C5:D5"/>
    <mergeCell ref="E5:F5"/>
    <mergeCell ref="G5:H5"/>
    <mergeCell ref="I5:J5"/>
    <mergeCell ref="K5:L5"/>
    <mergeCell ref="M5:N5"/>
    <mergeCell ref="O5:P5"/>
    <mergeCell ref="Q5:R5"/>
  </mergeCells>
  <pageMargins left="0.51180555555555551" right="0.2361111111111111" top="0.59027777777777779" bottom="0.3152777777777777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activeCell="B23" sqref="B23"/>
    </sheetView>
  </sheetViews>
  <sheetFormatPr defaultRowHeight="13.2" x14ac:dyDescent="0.25"/>
  <cols>
    <col min="1" max="1" width="4.5546875" customWidth="1"/>
    <col min="2" max="2" width="30.44140625" customWidth="1"/>
    <col min="3" max="6" width="8.77734375" customWidth="1"/>
  </cols>
  <sheetData>
    <row r="1" spans="1:9" s="2" customFormat="1" ht="18" x14ac:dyDescent="0.35">
      <c r="A1" s="41" t="str">
        <f>Ajakava!A1</f>
        <v>2017 EESTI MEISTRIVÕISTLUSED KÄSIPALLIS</v>
      </c>
      <c r="B1" s="42"/>
      <c r="C1" s="43"/>
      <c r="D1" s="43"/>
      <c r="E1" s="43"/>
      <c r="F1" s="43"/>
    </row>
    <row r="2" spans="1:9" s="2" customFormat="1" ht="25.5" customHeight="1" x14ac:dyDescent="0.35">
      <c r="A2" s="41" t="str">
        <f>Ajakava!A2</f>
        <v>NOORMEHED A KLASS</v>
      </c>
      <c r="B2" s="41"/>
      <c r="D2" s="42"/>
      <c r="F2" s="88" t="str">
        <f>Tabel!Q1</f>
        <v>27.01.-29.01.2017</v>
      </c>
      <c r="G2" s="45" t="str">
        <f>Ajakava!E3</f>
        <v>PÕLVA</v>
      </c>
    </row>
    <row r="3" spans="1:9" s="2" customFormat="1" ht="18" x14ac:dyDescent="0.35">
      <c r="A3" s="41" t="str">
        <f>Ajakava!A3</f>
        <v>II etapp</v>
      </c>
      <c r="B3" s="41"/>
      <c r="C3" s="46" t="str">
        <f>Ajakava!D2</f>
        <v>sündinud 1998 ja hiljem</v>
      </c>
      <c r="D3" s="42"/>
      <c r="E3" s="41"/>
    </row>
    <row r="4" spans="1:9" s="2" customFormat="1" ht="14.4" x14ac:dyDescent="0.3">
      <c r="A4" s="1"/>
      <c r="E4" s="20"/>
      <c r="F4" s="20"/>
    </row>
    <row r="5" spans="1:9" ht="27" customHeight="1" x14ac:dyDescent="0.25">
      <c r="A5" s="47"/>
      <c r="B5" s="48" t="s">
        <v>20</v>
      </c>
      <c r="C5" s="89">
        <v>1</v>
      </c>
      <c r="D5" s="49">
        <v>2</v>
      </c>
      <c r="E5" s="49">
        <v>3</v>
      </c>
      <c r="F5" s="49">
        <v>4</v>
      </c>
      <c r="G5" s="90" t="s">
        <v>31</v>
      </c>
      <c r="H5" s="50" t="s">
        <v>22</v>
      </c>
      <c r="I5" s="51" t="s">
        <v>23</v>
      </c>
    </row>
    <row r="6" spans="1:9" ht="15.75" customHeight="1" x14ac:dyDescent="0.25">
      <c r="A6" s="122">
        <v>1</v>
      </c>
      <c r="B6" s="129" t="str">
        <f>Tabel!B6</f>
        <v>PÕLVA SK</v>
      </c>
      <c r="C6" s="136"/>
      <c r="D6" s="134"/>
      <c r="E6" s="134"/>
      <c r="F6" s="134"/>
      <c r="G6" s="134"/>
      <c r="H6" s="124"/>
      <c r="I6" s="119"/>
    </row>
    <row r="7" spans="1:9" ht="15" customHeight="1" x14ac:dyDescent="0.25">
      <c r="A7" s="122"/>
      <c r="B7" s="129"/>
      <c r="C7" s="136"/>
      <c r="D7" s="134"/>
      <c r="E7" s="134"/>
      <c r="F7" s="134"/>
      <c r="G7" s="134"/>
      <c r="H7" s="124"/>
      <c r="I7" s="119"/>
    </row>
    <row r="8" spans="1:9" ht="15" customHeight="1" x14ac:dyDescent="0.25">
      <c r="A8" s="122"/>
      <c r="B8" s="129"/>
      <c r="C8" s="136"/>
      <c r="D8" s="134"/>
      <c r="E8" s="134"/>
      <c r="F8" s="134"/>
      <c r="G8" s="134"/>
      <c r="H8" s="124"/>
      <c r="I8" s="119"/>
    </row>
    <row r="9" spans="1:9" ht="15.75" customHeight="1" x14ac:dyDescent="0.25">
      <c r="A9" s="125">
        <v>2</v>
      </c>
      <c r="B9" s="129" t="str">
        <f>Tabel!B9</f>
        <v>HC TALLAS /
TALLINNA SPORDIKOOL</v>
      </c>
      <c r="C9" s="134"/>
      <c r="D9" s="135"/>
      <c r="E9" s="134"/>
      <c r="F9" s="134"/>
      <c r="G9" s="134"/>
      <c r="H9" s="127"/>
      <c r="I9" s="128"/>
    </row>
    <row r="10" spans="1:9" ht="15" customHeight="1" x14ac:dyDescent="0.25">
      <c r="A10" s="125"/>
      <c r="B10" s="129"/>
      <c r="C10" s="134"/>
      <c r="D10" s="135"/>
      <c r="E10" s="134"/>
      <c r="F10" s="134"/>
      <c r="G10" s="134"/>
      <c r="H10" s="127"/>
      <c r="I10" s="128"/>
    </row>
    <row r="11" spans="1:9" ht="15" customHeight="1" x14ac:dyDescent="0.25">
      <c r="A11" s="125"/>
      <c r="B11" s="129"/>
      <c r="C11" s="134"/>
      <c r="D11" s="135"/>
      <c r="E11" s="134"/>
      <c r="F11" s="134"/>
      <c r="G11" s="134"/>
      <c r="H11" s="127"/>
      <c r="I11" s="128"/>
    </row>
    <row r="12" spans="1:9" ht="15.75" customHeight="1" x14ac:dyDescent="0.25">
      <c r="A12" s="125">
        <v>3</v>
      </c>
      <c r="B12" s="129" t="str">
        <f>Tabel!B12</f>
        <v>ARUKÜLA SK</v>
      </c>
      <c r="C12" s="134"/>
      <c r="D12" s="134"/>
      <c r="E12" s="135"/>
      <c r="F12" s="134"/>
      <c r="G12" s="134"/>
      <c r="H12" s="127"/>
      <c r="I12" s="128"/>
    </row>
    <row r="13" spans="1:9" ht="15" customHeight="1" x14ac:dyDescent="0.25">
      <c r="A13" s="125"/>
      <c r="B13" s="129"/>
      <c r="C13" s="134"/>
      <c r="D13" s="134"/>
      <c r="E13" s="135"/>
      <c r="F13" s="134"/>
      <c r="G13" s="134"/>
      <c r="H13" s="127"/>
      <c r="I13" s="128"/>
    </row>
    <row r="14" spans="1:9" ht="15" customHeight="1" x14ac:dyDescent="0.25">
      <c r="A14" s="125"/>
      <c r="B14" s="129"/>
      <c r="C14" s="134"/>
      <c r="D14" s="134"/>
      <c r="E14" s="135"/>
      <c r="F14" s="134"/>
      <c r="G14" s="134"/>
      <c r="H14" s="127"/>
      <c r="I14" s="128"/>
    </row>
    <row r="15" spans="1:9" ht="15" customHeight="1" x14ac:dyDescent="0.25">
      <c r="A15" s="125">
        <v>4</v>
      </c>
      <c r="B15" s="139" t="str">
        <f>Tabel!B15</f>
        <v>HC KEHRA</v>
      </c>
      <c r="C15" s="138"/>
      <c r="D15" s="138"/>
      <c r="E15" s="138"/>
      <c r="F15" s="137"/>
      <c r="G15" s="138"/>
      <c r="H15" s="132"/>
      <c r="I15" s="133"/>
    </row>
    <row r="16" spans="1:9" ht="15" customHeight="1" x14ac:dyDescent="0.25">
      <c r="A16" s="125"/>
      <c r="B16" s="139"/>
      <c r="C16" s="138"/>
      <c r="D16" s="138"/>
      <c r="E16" s="138"/>
      <c r="F16" s="137"/>
      <c r="G16" s="138"/>
      <c r="H16" s="132"/>
      <c r="I16" s="133"/>
    </row>
    <row r="17" spans="1:9" ht="15" customHeight="1" x14ac:dyDescent="0.25">
      <c r="A17" s="125"/>
      <c r="B17" s="139"/>
      <c r="C17" s="138"/>
      <c r="D17" s="138"/>
      <c r="E17" s="138"/>
      <c r="F17" s="137"/>
      <c r="G17" s="138"/>
      <c r="H17" s="132"/>
      <c r="I17" s="133"/>
    </row>
  </sheetData>
  <sheetProtection selectLockedCells="1" selectUnlockedCells="1"/>
  <mergeCells count="36">
    <mergeCell ref="F15:F17"/>
    <mergeCell ref="G15:G17"/>
    <mergeCell ref="H15:H17"/>
    <mergeCell ref="I15:I17"/>
    <mergeCell ref="A15:A17"/>
    <mergeCell ref="B15:B17"/>
    <mergeCell ref="C15:C17"/>
    <mergeCell ref="D15:D17"/>
    <mergeCell ref="E15:E17"/>
    <mergeCell ref="H9:H11"/>
    <mergeCell ref="I9:I11"/>
    <mergeCell ref="A12:A14"/>
    <mergeCell ref="B12:B14"/>
    <mergeCell ref="C12:C14"/>
    <mergeCell ref="D12:D14"/>
    <mergeCell ref="E12:E14"/>
    <mergeCell ref="F12:F14"/>
    <mergeCell ref="G12:G14"/>
    <mergeCell ref="H12:H14"/>
    <mergeCell ref="I12:I14"/>
    <mergeCell ref="G6:G8"/>
    <mergeCell ref="H6:H8"/>
    <mergeCell ref="I6:I8"/>
    <mergeCell ref="A9:A11"/>
    <mergeCell ref="B9:B11"/>
    <mergeCell ref="C9:C11"/>
    <mergeCell ref="D9:D11"/>
    <mergeCell ref="E9:E11"/>
    <mergeCell ref="F9:F11"/>
    <mergeCell ref="G9:G11"/>
    <mergeCell ref="A6:A8"/>
    <mergeCell ref="B6:B8"/>
    <mergeCell ref="C6:C8"/>
    <mergeCell ref="D6:D8"/>
    <mergeCell ref="E6:E8"/>
    <mergeCell ref="F6:F8"/>
  </mergeCells>
  <printOptions horizontalCentered="1"/>
  <pageMargins left="0.51180555555555551" right="0.2361111111111111" top="0.59027777777777779" bottom="0.3152777777777777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workbookViewId="0">
      <selection activeCell="D29" sqref="D29:D31"/>
    </sheetView>
  </sheetViews>
  <sheetFormatPr defaultColWidth="9.21875" defaultRowHeight="13.8" x14ac:dyDescent="0.3"/>
  <cols>
    <col min="1" max="1" width="7.77734375" style="91" customWidth="1"/>
    <col min="2" max="2" width="22.88671875" style="91" bestFit="1" customWidth="1"/>
    <col min="3" max="3" width="1.21875" style="92" customWidth="1"/>
    <col min="4" max="4" width="7.77734375" style="91" customWidth="1"/>
    <col min="5" max="5" width="21.77734375" style="91" customWidth="1"/>
    <col min="6" max="6" width="1.21875" style="92" customWidth="1"/>
    <col min="7" max="7" width="8.5546875" style="91" customWidth="1"/>
    <col min="8" max="8" width="21.77734375" style="91" customWidth="1"/>
    <col min="9" max="16384" width="9.21875" style="91"/>
  </cols>
  <sheetData>
    <row r="1" spans="1:8" ht="18" x14ac:dyDescent="0.35">
      <c r="A1" s="42" t="str">
        <f>Ajakava!A1</f>
        <v>2017 EESTI MEISTRIVÕISTLUSED KÄSIPALLIS</v>
      </c>
    </row>
    <row r="2" spans="1:8" ht="18" x14ac:dyDescent="0.35">
      <c r="A2" s="42" t="str">
        <f>Ajakava!A2</f>
        <v>NOORMEHED A KLASS</v>
      </c>
      <c r="E2" s="93" t="str">
        <f>Tabel!Q1</f>
        <v>27.01.-29.01.2017</v>
      </c>
      <c r="G2" s="94" t="str">
        <f>Tabel!R1</f>
        <v>VALGA</v>
      </c>
    </row>
    <row r="3" spans="1:8" ht="15.6" x14ac:dyDescent="0.3">
      <c r="A3" s="95" t="str">
        <f>Ajakava!D2</f>
        <v>sündinud 1998 ja hiljem</v>
      </c>
      <c r="E3" s="93" t="str">
        <f>Tabel!Q2</f>
        <v>14.04.-16.04.2017</v>
      </c>
      <c r="G3" s="94" t="str">
        <f>Tabel!R2</f>
        <v>PÕLVA</v>
      </c>
    </row>
    <row r="4" spans="1:8" ht="15.6" x14ac:dyDescent="0.3">
      <c r="E4" s="93"/>
      <c r="G4" s="94"/>
    </row>
    <row r="5" spans="1:8" ht="14.4" x14ac:dyDescent="0.3">
      <c r="A5" s="142" t="s">
        <v>32</v>
      </c>
      <c r="B5" s="142"/>
      <c r="C5" s="142"/>
    </row>
    <row r="6" spans="1:8" s="99" customFormat="1" ht="15.6" x14ac:dyDescent="0.3">
      <c r="A6" s="96"/>
      <c r="B6" s="97" t="s">
        <v>33</v>
      </c>
      <c r="C6" s="96"/>
      <c r="D6" s="143" t="s">
        <v>34</v>
      </c>
      <c r="E6" s="143"/>
      <c r="F6" s="98"/>
      <c r="G6" s="144" t="s">
        <v>35</v>
      </c>
      <c r="H6" s="144"/>
    </row>
    <row r="7" spans="1:8" ht="13.95" customHeight="1" x14ac:dyDescent="0.3">
      <c r="A7" s="100" t="s">
        <v>36</v>
      </c>
      <c r="B7" s="145" t="s">
        <v>110</v>
      </c>
      <c r="C7" s="145"/>
      <c r="D7" s="145" t="s">
        <v>111</v>
      </c>
      <c r="E7" s="145"/>
      <c r="G7" s="145" t="s">
        <v>63</v>
      </c>
      <c r="H7" s="145"/>
    </row>
    <row r="8" spans="1:8" ht="13.95" customHeight="1" x14ac:dyDescent="0.3">
      <c r="A8" s="100" t="s">
        <v>37</v>
      </c>
      <c r="B8" s="145" t="s">
        <v>57</v>
      </c>
      <c r="C8" s="145"/>
      <c r="D8" s="145" t="s">
        <v>112</v>
      </c>
      <c r="E8" s="145"/>
      <c r="G8" s="145" t="s">
        <v>62</v>
      </c>
      <c r="H8" s="145"/>
    </row>
    <row r="9" spans="1:8" ht="13.95" customHeight="1" x14ac:dyDescent="0.3">
      <c r="A9" s="100" t="s">
        <v>38</v>
      </c>
      <c r="B9" s="145" t="s">
        <v>118</v>
      </c>
      <c r="C9" s="145"/>
      <c r="D9" s="145" t="s">
        <v>113</v>
      </c>
      <c r="E9" s="145"/>
      <c r="G9" s="145" t="s">
        <v>60</v>
      </c>
      <c r="H9" s="145"/>
    </row>
    <row r="10" spans="1:8" ht="13.95" customHeight="1" x14ac:dyDescent="0.3">
      <c r="A10" s="100" t="s">
        <v>39</v>
      </c>
      <c r="B10" s="145" t="s">
        <v>17</v>
      </c>
      <c r="C10" s="145"/>
      <c r="D10" s="145" t="s">
        <v>114</v>
      </c>
      <c r="E10" s="145"/>
      <c r="G10" s="145" t="s">
        <v>56</v>
      </c>
      <c r="H10" s="145"/>
    </row>
    <row r="11" spans="1:8" ht="13.95" customHeight="1" x14ac:dyDescent="0.3">
      <c r="A11" s="100" t="s">
        <v>40</v>
      </c>
      <c r="B11" s="145" t="s">
        <v>15</v>
      </c>
      <c r="C11" s="145"/>
      <c r="D11" s="145" t="s">
        <v>115</v>
      </c>
      <c r="E11" s="145"/>
      <c r="G11" s="145" t="s">
        <v>64</v>
      </c>
      <c r="H11" s="145"/>
    </row>
    <row r="12" spans="1:8" ht="13.95" customHeight="1" x14ac:dyDescent="0.3">
      <c r="A12" s="100" t="s">
        <v>41</v>
      </c>
      <c r="B12" s="145" t="s">
        <v>12</v>
      </c>
      <c r="C12" s="145"/>
      <c r="D12" s="145" t="s">
        <v>116</v>
      </c>
      <c r="E12" s="145"/>
      <c r="G12" s="145" t="s">
        <v>65</v>
      </c>
      <c r="H12" s="145"/>
    </row>
    <row r="13" spans="1:8" ht="13.95" customHeight="1" x14ac:dyDescent="0.3">
      <c r="A13" s="100" t="s">
        <v>42</v>
      </c>
      <c r="B13" s="145" t="s">
        <v>14</v>
      </c>
      <c r="C13" s="145"/>
      <c r="D13" s="145" t="s">
        <v>117</v>
      </c>
      <c r="E13" s="145"/>
      <c r="G13" s="145" t="s">
        <v>55</v>
      </c>
      <c r="H13" s="145"/>
    </row>
    <row r="14" spans="1:8" ht="7.5" customHeight="1" x14ac:dyDescent="0.3">
      <c r="A14" s="101"/>
      <c r="B14" s="101"/>
      <c r="D14" s="101"/>
      <c r="E14" s="101"/>
      <c r="G14" s="101"/>
      <c r="H14" s="101"/>
    </row>
    <row r="15" spans="1:8" ht="21" x14ac:dyDescent="0.4">
      <c r="A15" s="102" t="s">
        <v>43</v>
      </c>
      <c r="B15" s="103" t="str">
        <f>IF(B7&gt;0,B7,"")</f>
        <v>Põlva Spordikool</v>
      </c>
      <c r="D15" s="102" t="s">
        <v>44</v>
      </c>
      <c r="E15" s="103" t="str">
        <f>IF(B8&gt;0,B8,"")</f>
        <v>HC Tallas</v>
      </c>
      <c r="G15" s="102" t="s">
        <v>45</v>
      </c>
      <c r="H15" s="103" t="str">
        <f>IF(B9&gt;0,B9,"")</f>
        <v>Viljandi Spordikool</v>
      </c>
    </row>
    <row r="16" spans="1:8" ht="14.4" x14ac:dyDescent="0.3">
      <c r="A16" s="104">
        <v>1</v>
      </c>
      <c r="B16" s="105" t="s">
        <v>90</v>
      </c>
      <c r="D16" s="104">
        <v>1</v>
      </c>
      <c r="E16" s="105" t="s">
        <v>96</v>
      </c>
      <c r="G16" s="104">
        <v>1</v>
      </c>
      <c r="H16" s="105" t="s">
        <v>66</v>
      </c>
    </row>
    <row r="17" spans="1:8" ht="14.4" x14ac:dyDescent="0.3">
      <c r="A17" s="104">
        <v>2</v>
      </c>
      <c r="B17" s="105" t="s">
        <v>87</v>
      </c>
      <c r="D17" s="104">
        <v>2</v>
      </c>
      <c r="E17" s="105" t="s">
        <v>103</v>
      </c>
      <c r="G17" s="104">
        <v>2</v>
      </c>
      <c r="H17" s="105" t="s">
        <v>72</v>
      </c>
    </row>
    <row r="18" spans="1:8" ht="14.4" x14ac:dyDescent="0.3">
      <c r="A18" s="104">
        <v>3</v>
      </c>
      <c r="B18" s="105" t="s">
        <v>92</v>
      </c>
      <c r="D18" s="104">
        <v>3</v>
      </c>
      <c r="E18" s="105" t="s">
        <v>101</v>
      </c>
      <c r="G18" s="104">
        <v>3</v>
      </c>
      <c r="H18" s="105" t="s">
        <v>77</v>
      </c>
    </row>
    <row r="19" spans="1:8" ht="14.4" x14ac:dyDescent="0.3">
      <c r="A19" s="104">
        <v>4</v>
      </c>
      <c r="B19" s="105" t="s">
        <v>93</v>
      </c>
      <c r="D19" s="104">
        <v>4</v>
      </c>
      <c r="E19" s="105" t="s">
        <v>98</v>
      </c>
      <c r="G19" s="104">
        <v>4</v>
      </c>
      <c r="H19" s="105" t="s">
        <v>69</v>
      </c>
    </row>
    <row r="20" spans="1:8" ht="14.4" x14ac:dyDescent="0.3">
      <c r="A20" s="104">
        <v>5</v>
      </c>
      <c r="B20" s="105" t="s">
        <v>89</v>
      </c>
      <c r="D20" s="104">
        <v>5</v>
      </c>
      <c r="E20" s="105" t="s">
        <v>106</v>
      </c>
      <c r="G20" s="104">
        <v>5</v>
      </c>
      <c r="H20" s="105" t="s">
        <v>70</v>
      </c>
    </row>
    <row r="21" spans="1:8" ht="14.4" x14ac:dyDescent="0.3">
      <c r="A21" s="104">
        <v>6</v>
      </c>
      <c r="B21" s="105" t="s">
        <v>88</v>
      </c>
      <c r="D21" s="104">
        <v>6</v>
      </c>
      <c r="E21" s="105" t="s">
        <v>95</v>
      </c>
      <c r="G21" s="104">
        <v>6</v>
      </c>
      <c r="H21" s="105" t="s">
        <v>75</v>
      </c>
    </row>
    <row r="22" spans="1:8" ht="14.4" x14ac:dyDescent="0.3">
      <c r="A22" s="104">
        <v>7</v>
      </c>
      <c r="B22" s="105" t="s">
        <v>83</v>
      </c>
      <c r="D22" s="104">
        <v>7</v>
      </c>
      <c r="E22" s="105" t="s">
        <v>100</v>
      </c>
      <c r="G22" s="104">
        <v>7</v>
      </c>
      <c r="H22" s="105" t="s">
        <v>78</v>
      </c>
    </row>
    <row r="23" spans="1:8" ht="14.4" x14ac:dyDescent="0.3">
      <c r="A23" s="104">
        <v>8</v>
      </c>
      <c r="B23" s="105" t="s">
        <v>84</v>
      </c>
      <c r="D23" s="104">
        <v>8</v>
      </c>
      <c r="E23" s="105" t="s">
        <v>99</v>
      </c>
      <c r="G23" s="104">
        <v>8</v>
      </c>
      <c r="H23" s="105" t="s">
        <v>68</v>
      </c>
    </row>
    <row r="24" spans="1:8" ht="14.4" x14ac:dyDescent="0.3">
      <c r="A24" s="104">
        <v>9</v>
      </c>
      <c r="B24" s="105" t="s">
        <v>85</v>
      </c>
      <c r="D24" s="104">
        <v>9</v>
      </c>
      <c r="E24" s="105" t="s">
        <v>105</v>
      </c>
      <c r="G24" s="104">
        <v>9</v>
      </c>
      <c r="H24" s="105" t="s">
        <v>52</v>
      </c>
    </row>
    <row r="25" spans="1:8" ht="14.4" x14ac:dyDescent="0.3">
      <c r="A25" s="104">
        <v>10</v>
      </c>
      <c r="B25" s="105" t="s">
        <v>91</v>
      </c>
      <c r="D25" s="104">
        <v>10</v>
      </c>
      <c r="E25" s="105" t="s">
        <v>58</v>
      </c>
      <c r="G25" s="104">
        <v>10</v>
      </c>
      <c r="H25" s="105" t="s">
        <v>76</v>
      </c>
    </row>
    <row r="26" spans="1:8" ht="14.4" x14ac:dyDescent="0.3">
      <c r="A26" s="104">
        <v>11</v>
      </c>
      <c r="B26" s="105" t="s">
        <v>94</v>
      </c>
      <c r="D26" s="104">
        <v>11</v>
      </c>
      <c r="E26" s="105" t="s">
        <v>97</v>
      </c>
      <c r="G26" s="104">
        <v>11</v>
      </c>
      <c r="H26" s="105" t="s">
        <v>74</v>
      </c>
    </row>
    <row r="27" spans="1:8" ht="14.4" x14ac:dyDescent="0.3">
      <c r="A27" s="104">
        <v>12</v>
      </c>
      <c r="B27" s="105" t="s">
        <v>82</v>
      </c>
      <c r="D27" s="104">
        <v>12</v>
      </c>
      <c r="E27" s="105" t="s">
        <v>102</v>
      </c>
      <c r="G27" s="104">
        <v>12</v>
      </c>
      <c r="H27" s="105" t="s">
        <v>73</v>
      </c>
    </row>
    <row r="28" spans="1:8" ht="14.4" x14ac:dyDescent="0.3">
      <c r="A28" s="104">
        <v>13</v>
      </c>
      <c r="B28" s="105" t="s">
        <v>86</v>
      </c>
      <c r="D28" s="104">
        <v>13</v>
      </c>
      <c r="E28" s="105" t="s">
        <v>104</v>
      </c>
      <c r="G28" s="104">
        <v>13</v>
      </c>
      <c r="H28" s="105" t="s">
        <v>79</v>
      </c>
    </row>
    <row r="29" spans="1:8" ht="14.4" x14ac:dyDescent="0.3">
      <c r="A29" s="104">
        <v>14</v>
      </c>
      <c r="B29" s="105" t="s">
        <v>109</v>
      </c>
      <c r="D29" s="104"/>
      <c r="E29" s="105"/>
      <c r="G29" s="104">
        <v>14</v>
      </c>
      <c r="H29" s="105" t="s">
        <v>71</v>
      </c>
    </row>
    <row r="30" spans="1:8" ht="14.4" x14ac:dyDescent="0.3">
      <c r="A30" s="104">
        <v>15</v>
      </c>
      <c r="B30" s="105" t="s">
        <v>81</v>
      </c>
      <c r="D30" s="104"/>
      <c r="E30" s="105"/>
      <c r="G30" s="104">
        <v>15</v>
      </c>
      <c r="H30" s="105" t="s">
        <v>67</v>
      </c>
    </row>
    <row r="31" spans="1:8" ht="14.4" x14ac:dyDescent="0.3">
      <c r="A31" s="106">
        <v>16</v>
      </c>
      <c r="B31" s="107" t="s">
        <v>80</v>
      </c>
      <c r="D31" s="106"/>
      <c r="E31" s="107"/>
      <c r="G31" s="106"/>
      <c r="H31" s="107"/>
    </row>
    <row r="32" spans="1:8" x14ac:dyDescent="0.3">
      <c r="A32" s="108" t="s">
        <v>46</v>
      </c>
      <c r="B32" s="105" t="s">
        <v>63</v>
      </c>
      <c r="D32" s="108" t="s">
        <v>46</v>
      </c>
      <c r="E32" s="105" t="s">
        <v>107</v>
      </c>
      <c r="G32" s="108" t="s">
        <v>46</v>
      </c>
      <c r="H32" s="105" t="s">
        <v>60</v>
      </c>
    </row>
    <row r="33" spans="1:8" x14ac:dyDescent="0.3">
      <c r="A33" s="109"/>
      <c r="B33" s="110"/>
      <c r="D33" s="109" t="s">
        <v>46</v>
      </c>
      <c r="E33" s="110" t="s">
        <v>108</v>
      </c>
      <c r="G33" s="109"/>
      <c r="H33" s="110"/>
    </row>
    <row r="35" spans="1:8" ht="15.6" x14ac:dyDescent="0.3">
      <c r="A35" s="94" t="s">
        <v>47</v>
      </c>
      <c r="B35" s="94"/>
    </row>
    <row r="36" spans="1:8" s="99" customFormat="1" ht="15.6" x14ac:dyDescent="0.3">
      <c r="A36" s="111"/>
      <c r="B36" s="97" t="s">
        <v>48</v>
      </c>
      <c r="C36" s="112"/>
      <c r="D36" s="147" t="s">
        <v>33</v>
      </c>
      <c r="E36" s="147"/>
      <c r="F36" s="112"/>
    </row>
    <row r="37" spans="1:8" x14ac:dyDescent="0.3">
      <c r="A37" s="100" t="s">
        <v>36</v>
      </c>
      <c r="B37" s="146" t="s">
        <v>82</v>
      </c>
      <c r="C37" s="146"/>
      <c r="D37" s="145" t="s">
        <v>11</v>
      </c>
      <c r="E37" s="145"/>
    </row>
    <row r="38" spans="1:8" x14ac:dyDescent="0.3">
      <c r="A38" s="100" t="s">
        <v>37</v>
      </c>
      <c r="B38" s="146" t="s">
        <v>99</v>
      </c>
      <c r="C38" s="146"/>
      <c r="D38" s="145" t="s">
        <v>57</v>
      </c>
      <c r="E38" s="145"/>
    </row>
    <row r="39" spans="1:8" x14ac:dyDescent="0.3">
      <c r="A39" s="100" t="s">
        <v>38</v>
      </c>
      <c r="B39" s="146" t="s">
        <v>52</v>
      </c>
      <c r="C39" s="146"/>
      <c r="D39" s="145" t="s">
        <v>13</v>
      </c>
      <c r="E39" s="145"/>
    </row>
    <row r="40" spans="1:8" x14ac:dyDescent="0.3">
      <c r="A40" s="100" t="s">
        <v>39</v>
      </c>
      <c r="B40" s="146" t="s">
        <v>53</v>
      </c>
      <c r="C40" s="146"/>
      <c r="D40" s="145" t="s">
        <v>17</v>
      </c>
      <c r="E40" s="145"/>
    </row>
    <row r="41" spans="1:8" x14ac:dyDescent="0.3">
      <c r="A41" s="113" t="s">
        <v>40</v>
      </c>
      <c r="B41" s="146" t="s">
        <v>61</v>
      </c>
      <c r="C41" s="146"/>
      <c r="D41" s="145" t="s">
        <v>15</v>
      </c>
      <c r="E41" s="145"/>
    </row>
    <row r="42" spans="1:8" x14ac:dyDescent="0.3">
      <c r="A42" s="113" t="s">
        <v>41</v>
      </c>
      <c r="B42" s="146" t="s">
        <v>59</v>
      </c>
      <c r="C42" s="146"/>
      <c r="D42" s="145" t="s">
        <v>12</v>
      </c>
      <c r="E42" s="145"/>
    </row>
    <row r="43" spans="1:8" x14ac:dyDescent="0.3">
      <c r="A43" s="113" t="s">
        <v>42</v>
      </c>
      <c r="B43" s="146" t="s">
        <v>51</v>
      </c>
      <c r="C43" s="146"/>
      <c r="D43" s="145" t="s">
        <v>14</v>
      </c>
      <c r="E43" s="145"/>
    </row>
    <row r="44" spans="1:8" ht="15.6" x14ac:dyDescent="0.3">
      <c r="A44" s="114"/>
      <c r="B44" s="149"/>
      <c r="C44" s="149"/>
      <c r="D44" s="150"/>
      <c r="E44" s="150"/>
      <c r="F44" s="115"/>
      <c r="G44" s="101"/>
      <c r="H44" s="101"/>
    </row>
    <row r="45" spans="1:8" s="99" customFormat="1" x14ac:dyDescent="0.3">
      <c r="C45" s="151" t="s">
        <v>48</v>
      </c>
      <c r="D45" s="151"/>
      <c r="E45" s="151"/>
      <c r="F45" s="151"/>
      <c r="G45" s="148" t="s">
        <v>33</v>
      </c>
      <c r="H45" s="148"/>
    </row>
    <row r="46" spans="1:8" s="111" customFormat="1" ht="15.6" x14ac:dyDescent="0.3">
      <c r="A46" s="152" t="s">
        <v>49</v>
      </c>
      <c r="B46" s="152"/>
      <c r="C46" s="153" t="s">
        <v>81</v>
      </c>
      <c r="D46" s="153"/>
      <c r="E46" s="153"/>
      <c r="F46" s="153"/>
      <c r="G46" s="153" t="s">
        <v>11</v>
      </c>
      <c r="H46" s="153"/>
    </row>
    <row r="47" spans="1:8" s="111" customFormat="1" ht="15.6" x14ac:dyDescent="0.3">
      <c r="A47" s="152" t="s">
        <v>50</v>
      </c>
      <c r="B47" s="152"/>
      <c r="C47" s="153" t="s">
        <v>96</v>
      </c>
      <c r="D47" s="153"/>
      <c r="E47" s="153"/>
      <c r="F47" s="153"/>
      <c r="G47" s="153" t="s">
        <v>57</v>
      </c>
      <c r="H47" s="153"/>
    </row>
    <row r="48" spans="1:8" s="99" customFormat="1" ht="14.4" thickBot="1" x14ac:dyDescent="0.35">
      <c r="A48" s="116"/>
      <c r="B48" s="116" t="s">
        <v>54</v>
      </c>
      <c r="C48" s="140" t="s">
        <v>58</v>
      </c>
      <c r="D48" s="140"/>
      <c r="E48" s="140"/>
      <c r="F48" s="140"/>
      <c r="G48" s="141" t="s">
        <v>57</v>
      </c>
      <c r="H48" s="141"/>
    </row>
    <row r="49" ht="14.4" thickTop="1" x14ac:dyDescent="0.3"/>
  </sheetData>
  <sheetProtection selectLockedCells="1" selectUnlockedCells="1"/>
  <sortState ref="B29:B31">
    <sortCondition ref="B29"/>
  </sortState>
  <mergeCells count="51">
    <mergeCell ref="A46:B46"/>
    <mergeCell ref="C46:F46"/>
    <mergeCell ref="G46:H46"/>
    <mergeCell ref="A47:B47"/>
    <mergeCell ref="C47:F47"/>
    <mergeCell ref="G47:H47"/>
    <mergeCell ref="D38:E38"/>
    <mergeCell ref="G45:H45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C45:F45"/>
    <mergeCell ref="G10:H10"/>
    <mergeCell ref="B11:C11"/>
    <mergeCell ref="D11:E11"/>
    <mergeCell ref="G11:H11"/>
    <mergeCell ref="B39:C39"/>
    <mergeCell ref="D39:E39"/>
    <mergeCell ref="B12:C12"/>
    <mergeCell ref="D12:E12"/>
    <mergeCell ref="G12:H12"/>
    <mergeCell ref="B13:C13"/>
    <mergeCell ref="D13:E13"/>
    <mergeCell ref="G13:H13"/>
    <mergeCell ref="D36:E36"/>
    <mergeCell ref="B37:C37"/>
    <mergeCell ref="D37:E37"/>
    <mergeCell ref="B38:C38"/>
    <mergeCell ref="C48:F48"/>
    <mergeCell ref="G48:H48"/>
    <mergeCell ref="A5:C5"/>
    <mergeCell ref="D6:E6"/>
    <mergeCell ref="G6:H6"/>
    <mergeCell ref="B7:C7"/>
    <mergeCell ref="D7:E7"/>
    <mergeCell ref="G7:H7"/>
    <mergeCell ref="B8:C8"/>
    <mergeCell ref="D8:E8"/>
    <mergeCell ref="G8:H8"/>
    <mergeCell ref="B9:C9"/>
    <mergeCell ref="D9:E9"/>
    <mergeCell ref="G9:H9"/>
    <mergeCell ref="B10:C10"/>
    <mergeCell ref="D10:E10"/>
  </mergeCells>
  <pageMargins left="0.74803149606299213" right="0.19685039370078741" top="0.51181102362204722" bottom="0.23622047244094491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Ajakava</vt:lpstr>
      <vt:lpstr>Tabel</vt:lpstr>
      <vt:lpstr>Tabel_seinale</vt:lpstr>
      <vt:lpstr>Kokkuvõte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</dc:creator>
  <cp:lastModifiedBy>Pirje</cp:lastModifiedBy>
  <cp:lastPrinted>2017-04-16T17:08:22Z</cp:lastPrinted>
  <dcterms:created xsi:type="dcterms:W3CDTF">2017-04-14T09:24:02Z</dcterms:created>
  <dcterms:modified xsi:type="dcterms:W3CDTF">2017-04-16T17:08:57Z</dcterms:modified>
</cp:coreProperties>
</file>