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28" windowHeight="7308" activeTab="2"/>
  </bookViews>
  <sheets>
    <sheet name="Ajakava" sheetId="1" r:id="rId1"/>
    <sheet name="Tabel_täitmiseks" sheetId="2" r:id="rId2"/>
    <sheet name="Kokkuvõte" sheetId="3" r:id="rId3"/>
  </sheet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4" i="1" s="1"/>
  <c r="B25" i="1" s="1"/>
  <c r="B26" i="1" s="1"/>
  <c r="B27" i="1" s="1"/>
  <c r="B28" i="1" s="1"/>
  <c r="B29" i="1" s="1"/>
  <c r="B30" i="1" s="1"/>
  <c r="A23" i="1"/>
  <c r="A25" i="1"/>
  <c r="A26" i="1"/>
  <c r="A27" i="1" s="1"/>
  <c r="A28" i="1" s="1"/>
  <c r="A29" i="1" s="1"/>
  <c r="A30" i="1" s="1"/>
  <c r="A32" i="1" s="1"/>
  <c r="A1" i="3"/>
  <c r="A2" i="3"/>
  <c r="A3" i="3"/>
  <c r="B15" i="3"/>
  <c r="E15" i="3"/>
  <c r="H15" i="3"/>
  <c r="D36" i="3"/>
  <c r="B1" i="2"/>
  <c r="B2" i="2"/>
  <c r="C2" i="2"/>
  <c r="S6" i="2"/>
  <c r="Q7" i="2"/>
  <c r="R8" i="2"/>
  <c r="S9" i="2"/>
  <c r="Q10" i="2"/>
  <c r="R11" i="2"/>
  <c r="S12" i="2"/>
  <c r="Q13" i="2"/>
  <c r="R14" i="2"/>
  <c r="S15" i="2"/>
  <c r="Q16" i="2"/>
  <c r="R17" i="2"/>
  <c r="S18" i="2"/>
  <c r="Q19" i="2"/>
  <c r="R20" i="2"/>
  <c r="S21" i="2"/>
  <c r="Q22" i="2"/>
  <c r="R23" i="2"/>
  <c r="S24" i="2"/>
  <c r="Q25" i="2"/>
  <c r="R26" i="2"/>
  <c r="R22" i="2" l="1"/>
  <c r="R16" i="2"/>
  <c r="R25" i="2"/>
  <c r="R10" i="2"/>
  <c r="R19" i="2"/>
  <c r="R27" i="2"/>
  <c r="R13" i="2"/>
  <c r="Q27" i="2"/>
  <c r="R7" i="2"/>
  <c r="P27" i="2" l="1"/>
</calcChain>
</file>

<file path=xl/sharedStrings.xml><?xml version="1.0" encoding="utf-8"?>
<sst xmlns="http://schemas.openxmlformats.org/spreadsheetml/2006/main" count="192" uniqueCount="116">
  <si>
    <t>2017 EESTI MEISTRIVÕISTLUSED KÄSIPALLIS</t>
  </si>
  <si>
    <t>NEIDUDE D2 KLASS</t>
  </si>
  <si>
    <t>sündinud 2005 ja hiljem</t>
  </si>
  <si>
    <t>13.05.-14.05.2017</t>
  </si>
  <si>
    <t>KEHRA</t>
  </si>
  <si>
    <t>Kehra Spordihoone</t>
  </si>
  <si>
    <t>Mänguaeg 2×15 min</t>
  </si>
  <si>
    <t>Kell</t>
  </si>
  <si>
    <t>Nr.</t>
  </si>
  <si>
    <t>Võistkond</t>
  </si>
  <si>
    <t>Tulemus</t>
  </si>
  <si>
    <t>HC Tallinn</t>
  </si>
  <si>
    <t>Aruküla SK</t>
  </si>
  <si>
    <t>SK Reval-Sport/ Padise</t>
  </si>
  <si>
    <t>HC Kehra</t>
  </si>
  <si>
    <t>SK Tapa</t>
  </si>
  <si>
    <t>SK Reval-Sport/ Tallinna SK</t>
  </si>
  <si>
    <t>SK Reval-Sport/ Lasnamäe</t>
  </si>
  <si>
    <t>Autasustamine</t>
  </si>
  <si>
    <t>25.02.-26.02.2017</t>
  </si>
  <si>
    <t>ARUKÜLA</t>
  </si>
  <si>
    <t>VÕISTKOND</t>
  </si>
  <si>
    <t>V – VAHE</t>
  </si>
  <si>
    <t>PUNKTE</t>
  </si>
  <si>
    <t>KOHT</t>
  </si>
  <si>
    <t>ARUKÜLA SK</t>
  </si>
  <si>
    <t>HC KEHRA</t>
  </si>
  <si>
    <t>HC TALLINN</t>
  </si>
  <si>
    <t>SK REVAL-SPORT/ LASNAMÄE</t>
  </si>
  <si>
    <t>SK REVAL-SPORT/ PADISE</t>
  </si>
  <si>
    <t>SK REVAL-SPORT/ TALLINNA SPORDIKOOL</t>
  </si>
  <si>
    <t>SK TAPA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</si>
  <si>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</si>
  <si>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</si>
  <si>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</si>
  <si>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</si>
  <si>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</si>
  <si>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</si>
  <si>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</si>
  <si>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</si>
  <si>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</si>
  <si>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</si>
  <si>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</si>
  <si>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</si>
  <si>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</si>
  <si>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</si>
  <si>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</si>
  <si>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</si>
  <si>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</si>
  <si>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</si>
  <si>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</si>
  <si>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Alisa Grabarskaja</t>
  </si>
  <si>
    <t>Keitlin Tomentsuk</t>
  </si>
  <si>
    <t>Marta-Liisa Oja</t>
  </si>
  <si>
    <t>SK Reval-Sport/Padise</t>
  </si>
  <si>
    <t>Nora Randmäe</t>
  </si>
  <si>
    <t>Anastasija Pavlova</t>
  </si>
  <si>
    <t>Kai Utt</t>
  </si>
  <si>
    <t>Mare Neps, Johan Utt</t>
  </si>
  <si>
    <t>SK Reval-Sport/Tallinna SK</t>
  </si>
  <si>
    <t>Jelena Mihailova, Ella Kungurtseva</t>
  </si>
  <si>
    <t>Andrus Rogenbaum, Aivar Truberg</t>
  </si>
  <si>
    <t>Siiri Uusküla, Sergei Isajev</t>
  </si>
  <si>
    <t>Valeria Sohhina</t>
  </si>
  <si>
    <t>Aleksandra Hellamaa</t>
  </si>
  <si>
    <t>Angelika Ostrovskaja</t>
  </si>
  <si>
    <t>Miia Milana Sulkovskaja</t>
  </si>
  <si>
    <t>Anna Dievskaja</t>
  </si>
  <si>
    <t>Marianna Kireeva</t>
  </si>
  <si>
    <t>Eva Parik</t>
  </si>
  <si>
    <t>Anastassia Borissova</t>
  </si>
  <si>
    <t>Inga Busina</t>
  </si>
  <si>
    <t>Liisa Aid</t>
  </si>
  <si>
    <t>Marta Vinogradova</t>
  </si>
  <si>
    <t>Maria Saveljeva</t>
  </si>
  <si>
    <t>Karina Viktoria Veber</t>
  </si>
  <si>
    <t>Tiina Oksner</t>
  </si>
  <si>
    <t>Jelena Mihailova</t>
  </si>
  <si>
    <t>Ella Kungurtseva</t>
  </si>
  <si>
    <t>Aleksandra-Jennifer Mednikova</t>
  </si>
  <si>
    <t>Anete Vare</t>
  </si>
  <si>
    <t>Angelika Izosina</t>
  </si>
  <si>
    <t>Caroly Aruvel</t>
  </si>
  <si>
    <t>Katharina Eremeeva</t>
  </si>
  <si>
    <t>Heleene Savisild</t>
  </si>
  <si>
    <t>Kertu-Liis Velling</t>
  </si>
  <si>
    <t>Karoliine Eliise Tammaru</t>
  </si>
  <si>
    <t>Sandra Parve</t>
  </si>
  <si>
    <t>Kertu Sassiad</t>
  </si>
  <si>
    <t>Andrus Rogenbaum</t>
  </si>
  <si>
    <t>Aivar Truberg</t>
  </si>
  <si>
    <t>Marija Kuropjatnik</t>
  </si>
  <si>
    <t>Anna Grigorjeva</t>
  </si>
  <si>
    <t>SK Reval-Sport/Lasnamäe</t>
  </si>
  <si>
    <t>Kim-Ly Hoang, Johanna Lepp</t>
  </si>
  <si>
    <t>Alla Londak, Marina Politova</t>
  </si>
  <si>
    <t>Darja Zilina</t>
  </si>
  <si>
    <t>Angelina Russina</t>
  </si>
  <si>
    <t>Alina Simacheva</t>
  </si>
  <si>
    <t>Diana Purtova</t>
  </si>
  <si>
    <t>Arina Polegina</t>
  </si>
  <si>
    <t>Darja Gergel</t>
  </si>
  <si>
    <t>Lili-Marleen Vader</t>
  </si>
  <si>
    <t>Korola-Lisette Epner</t>
  </si>
  <si>
    <t>Mari Liis Roos</t>
  </si>
  <si>
    <t>Liisi Roos</t>
  </si>
  <si>
    <t>Laura-Liisa Neuhaus</t>
  </si>
  <si>
    <t>Victoria Kohv</t>
  </si>
  <si>
    <t>Maria Viisitamm</t>
  </si>
  <si>
    <t>Siiri Uusküla</t>
  </si>
  <si>
    <t>Sergei Isajev</t>
  </si>
  <si>
    <t>Spordiklubi Reval-Sport</t>
  </si>
  <si>
    <t>Aruküla Spordiklubi</t>
  </si>
  <si>
    <t>Käsipalliklubi HC Tallinn</t>
  </si>
  <si>
    <t>Spordiklubi Tapa</t>
  </si>
  <si>
    <t>Spordiklubi Kehra Käsipall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</si>
</sst>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d&quot;, &quot;mmmm\ dd&quot;, &quot;yyyy"/>
    <numFmt numFmtId="165" formatCode="dddd&quot;, &quot;d&quot;. &quot;mmmm\ yyyy;@"/>
    <numFmt numFmtId="166" formatCode="hh:mm"/>
  </numFmts>
  <fonts count="35" x14ac:knownFonts="1">
    <font>
      <sz val="10"/>
      <name val="Arial"/>
      <family val="2"/>
      <charset val="186"/>
    </font>
    <font>
      <u/>
      <sz val="10"/>
      <color indexed="12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4"/>
      <name val="Cambria"/>
      <family val="1"/>
      <charset val="186"/>
    </font>
    <font>
      <b/>
      <sz val="14"/>
      <name val="Arial"/>
      <family val="2"/>
      <charset val="186"/>
    </font>
    <font>
      <b/>
      <sz val="12"/>
      <name val="Cambria"/>
      <family val="1"/>
      <charset val="186"/>
    </font>
    <font>
      <sz val="10"/>
      <name val="Cambria"/>
      <family val="1"/>
      <charset val="186"/>
    </font>
    <font>
      <sz val="12"/>
      <name val="Arial"/>
      <family val="2"/>
      <charset val="186"/>
    </font>
    <font>
      <sz val="12"/>
      <name val="Cambria"/>
      <family val="1"/>
      <charset val="186"/>
    </font>
    <font>
      <b/>
      <sz val="12"/>
      <name val="Arial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2"/>
      <name val="Calibri"/>
      <family val="2"/>
      <charset val="186"/>
    </font>
    <font>
      <sz val="11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  <charset val="186"/>
    </font>
    <font>
      <sz val="14"/>
      <name val="Cambria"/>
      <family val="1"/>
      <charset val="186"/>
    </font>
    <font>
      <sz val="12"/>
      <name val="Book Antiqua"/>
      <family val="1"/>
      <charset val="186"/>
    </font>
    <font>
      <sz val="10"/>
      <name val="Book Antiqua"/>
      <family val="1"/>
      <charset val="186"/>
    </font>
    <font>
      <sz val="12"/>
      <name val="Arial Narrow"/>
      <family val="2"/>
      <charset val="186"/>
    </font>
    <font>
      <sz val="14"/>
      <name val="Arial Narrow"/>
      <family val="2"/>
      <charset val="186"/>
    </font>
    <font>
      <b/>
      <sz val="12"/>
      <color indexed="57"/>
      <name val="Arial"/>
      <family val="2"/>
      <charset val="186"/>
    </font>
    <font>
      <b/>
      <sz val="16"/>
      <name val="Arial Narrow"/>
      <family val="2"/>
      <charset val="186"/>
    </font>
    <font>
      <b/>
      <sz val="16"/>
      <name val="Book Antiqua"/>
      <family val="1"/>
      <charset val="186"/>
    </font>
    <font>
      <sz val="9"/>
      <color indexed="10"/>
      <name val="Sylfaen"/>
      <family val="1"/>
      <charset val="186"/>
    </font>
    <font>
      <sz val="10"/>
      <name val="Calibri"/>
      <family val="2"/>
      <charset val="186"/>
    </font>
    <font>
      <b/>
      <sz val="14"/>
      <name val="Calibri"/>
      <family val="2"/>
      <charset val="186"/>
    </font>
    <font>
      <u/>
      <sz val="12"/>
      <name val="Calibri"/>
      <family val="2"/>
      <charset val="186"/>
    </font>
    <font>
      <i/>
      <u/>
      <sz val="9"/>
      <name val="Calibri"/>
      <family val="2"/>
      <charset val="186"/>
    </font>
    <font>
      <u/>
      <sz val="10"/>
      <name val="Calibri"/>
      <family val="2"/>
      <charset val="186"/>
    </font>
    <font>
      <i/>
      <u/>
      <sz val="10"/>
      <name val="Calibri"/>
      <family val="2"/>
      <charset val="186"/>
    </font>
    <font>
      <b/>
      <i/>
      <sz val="16"/>
      <name val="Garamond"/>
      <family val="1"/>
      <charset val="186"/>
    </font>
    <font>
      <sz val="10"/>
      <name val="Arial"/>
      <family val="2"/>
      <charset val="186"/>
    </font>
    <font>
      <sz val="9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3" fillId="0" borderId="0"/>
    <xf numFmtId="0" fontId="33" fillId="0" borderId="0"/>
    <xf numFmtId="0" fontId="3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49" fontId="0" fillId="0" borderId="0" xfId="0" applyNumberFormat="1"/>
    <xf numFmtId="0" fontId="8" fillId="0" borderId="0" xfId="0" applyFont="1"/>
    <xf numFmtId="16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/>
    <xf numFmtId="49" fontId="9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/>
    <xf numFmtId="49" fontId="10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166" fontId="12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wrapText="1" indent="1"/>
    </xf>
    <xf numFmtId="0" fontId="12" fillId="0" borderId="5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166" fontId="12" fillId="0" borderId="8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0" fontId="14" fillId="0" borderId="0" xfId="0" applyFont="1"/>
    <xf numFmtId="166" fontId="12" fillId="0" borderId="12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indent="1"/>
    </xf>
    <xf numFmtId="0" fontId="12" fillId="0" borderId="13" xfId="0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0" fontId="0" fillId="0" borderId="16" xfId="0" applyBorder="1"/>
    <xf numFmtId="166" fontId="12" fillId="0" borderId="17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left" indent="1"/>
    </xf>
    <xf numFmtId="16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5" fillId="0" borderId="0" xfId="0" applyFont="1" applyAlignment="1"/>
    <xf numFmtId="0" fontId="4" fillId="0" borderId="0" xfId="0" applyFont="1"/>
    <xf numFmtId="0" fontId="16" fillId="0" borderId="0" xfId="0" applyFont="1"/>
    <xf numFmtId="49" fontId="17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 indent="1"/>
    </xf>
    <xf numFmtId="0" fontId="5" fillId="0" borderId="0" xfId="0" applyFont="1" applyAlignment="1"/>
    <xf numFmtId="0" fontId="4" fillId="0" borderId="0" xfId="0" applyFont="1" applyAlignment="1"/>
    <xf numFmtId="0" fontId="18" fillId="0" borderId="0" xfId="0" applyFont="1" applyAlignment="1">
      <alignment horizontal="left"/>
    </xf>
    <xf numFmtId="0" fontId="5" fillId="0" borderId="0" xfId="0" applyFont="1"/>
    <xf numFmtId="0" fontId="19" fillId="0" borderId="0" xfId="0" applyFont="1"/>
    <xf numFmtId="0" fontId="17" fillId="0" borderId="0" xfId="0" applyFont="1" applyAlignment="1">
      <alignment horizontal="right"/>
    </xf>
    <xf numFmtId="0" fontId="8" fillId="0" borderId="18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left" vertical="center" indent="1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/>
      <protection locked="0"/>
    </xf>
    <xf numFmtId="0" fontId="10" fillId="0" borderId="25" xfId="0" applyFont="1" applyFill="1" applyBorder="1" applyAlignment="1" applyProtection="1">
      <alignment horizontal="center"/>
      <protection locked="0"/>
    </xf>
    <xf numFmtId="0" fontId="10" fillId="0" borderId="26" xfId="0" applyFont="1" applyBorder="1" applyProtection="1">
      <protection hidden="1"/>
    </xf>
    <xf numFmtId="0" fontId="10" fillId="0" borderId="27" xfId="0" applyFont="1" applyBorder="1" applyProtection="1">
      <protection hidden="1"/>
    </xf>
    <xf numFmtId="0" fontId="8" fillId="0" borderId="26" xfId="0" applyFont="1" applyFill="1" applyBorder="1" applyAlignment="1" applyProtection="1">
      <alignment horizontal="center"/>
      <protection locked="0"/>
    </xf>
    <xf numFmtId="0" fontId="8" fillId="0" borderId="27" xfId="0" applyFont="1" applyFill="1" applyBorder="1" applyAlignment="1" applyProtection="1">
      <alignment horizontal="center"/>
      <protection locked="0"/>
    </xf>
    <xf numFmtId="0" fontId="8" fillId="0" borderId="26" xfId="0" applyFont="1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30" xfId="0" applyFont="1" applyFill="1" applyBorder="1" applyAlignment="1" applyProtection="1">
      <alignment horizontal="center"/>
      <protection locked="0"/>
    </xf>
    <xf numFmtId="0" fontId="8" fillId="0" borderId="31" xfId="0" applyFont="1" applyFill="1" applyBorder="1" applyAlignment="1" applyProtection="1">
      <alignment horizontal="center"/>
      <protection locked="0"/>
    </xf>
    <xf numFmtId="0" fontId="8" fillId="0" borderId="30" xfId="0" applyFont="1" applyBorder="1" applyProtection="1">
      <protection hidden="1"/>
    </xf>
    <xf numFmtId="0" fontId="8" fillId="0" borderId="31" xfId="0" applyFont="1" applyBorder="1" applyProtection="1">
      <protection hidden="1"/>
    </xf>
    <xf numFmtId="0" fontId="8" fillId="0" borderId="38" xfId="0" applyFont="1" applyFill="1" applyBorder="1" applyAlignment="1" applyProtection="1">
      <alignment horizontal="center"/>
      <protection locked="0"/>
    </xf>
    <xf numFmtId="0" fontId="8" fillId="0" borderId="39" xfId="0" applyFont="1" applyFill="1" applyBorder="1" applyAlignment="1" applyProtection="1">
      <alignment horizontal="center"/>
      <protection locked="0"/>
    </xf>
    <xf numFmtId="0" fontId="8" fillId="0" borderId="38" xfId="0" applyFont="1" applyBorder="1" applyProtection="1">
      <protection hidden="1"/>
    </xf>
    <xf numFmtId="0" fontId="8" fillId="0" borderId="39" xfId="0" applyFont="1" applyBorder="1" applyProtection="1">
      <protection hidden="1"/>
    </xf>
    <xf numFmtId="0" fontId="25" fillId="0" borderId="0" xfId="0" applyFont="1" applyAlignment="1">
      <alignment horizontal="right"/>
    </xf>
    <xf numFmtId="0" fontId="26" fillId="0" borderId="0" xfId="4" applyFont="1"/>
    <xf numFmtId="0" fontId="26" fillId="0" borderId="0" xfId="4" applyFont="1" applyFill="1" applyBorder="1"/>
    <xf numFmtId="0" fontId="27" fillId="0" borderId="0" xfId="4" applyFont="1"/>
    <xf numFmtId="49" fontId="9" fillId="0" borderId="0" xfId="4" applyNumberFormat="1" applyFont="1" applyFill="1" applyAlignment="1">
      <alignment horizontal="right"/>
    </xf>
    <xf numFmtId="49" fontId="13" fillId="0" borderId="0" xfId="4" applyNumberFormat="1" applyFont="1" applyAlignment="1">
      <alignment horizontal="left"/>
    </xf>
    <xf numFmtId="0" fontId="6" fillId="0" borderId="0" xfId="4" applyNumberFormat="1" applyFont="1" applyFill="1" applyAlignment="1">
      <alignment horizontal="left"/>
    </xf>
    <xf numFmtId="0" fontId="13" fillId="0" borderId="0" xfId="4" applyFont="1" applyAlignment="1">
      <alignment horizontal="left" indent="1"/>
    </xf>
    <xf numFmtId="0" fontId="28" fillId="0" borderId="0" xfId="4" applyFont="1"/>
    <xf numFmtId="0" fontId="29" fillId="0" borderId="0" xfId="4" applyFont="1"/>
    <xf numFmtId="0" fontId="30" fillId="0" borderId="0" xfId="4" applyFont="1" applyFill="1" applyBorder="1"/>
    <xf numFmtId="0" fontId="12" fillId="0" borderId="0" xfId="4" applyFont="1" applyAlignment="1">
      <alignment horizontal="right" indent="1"/>
    </xf>
    <xf numFmtId="0" fontId="26" fillId="0" borderId="40" xfId="4" applyFont="1" applyBorder="1"/>
    <xf numFmtId="0" fontId="32" fillId="0" borderId="41" xfId="4" applyFont="1" applyBorder="1" applyAlignment="1">
      <alignment horizontal="center"/>
    </xf>
    <xf numFmtId="0" fontId="26" fillId="0" borderId="42" xfId="4" applyFont="1" applyFill="1" applyBorder="1"/>
    <xf numFmtId="0" fontId="12" fillId="0" borderId="43" xfId="4" applyFont="1" applyBorder="1" applyAlignment="1">
      <alignment horizontal="center"/>
    </xf>
    <xf numFmtId="0" fontId="26" fillId="0" borderId="44" xfId="4" applyFont="1" applyFill="1" applyBorder="1"/>
    <xf numFmtId="0" fontId="12" fillId="0" borderId="45" xfId="4" applyFont="1" applyBorder="1" applyAlignment="1">
      <alignment horizontal="center"/>
    </xf>
    <xf numFmtId="0" fontId="26" fillId="0" borderId="46" xfId="4" applyFont="1" applyFill="1" applyBorder="1"/>
    <xf numFmtId="0" fontId="26" fillId="0" borderId="43" xfId="4" applyFont="1" applyBorder="1" applyAlignment="1">
      <alignment horizontal="right"/>
    </xf>
    <xf numFmtId="0" fontId="26" fillId="0" borderId="47" xfId="4" applyFont="1" applyBorder="1" applyAlignment="1">
      <alignment horizontal="right"/>
    </xf>
    <xf numFmtId="0" fontId="26" fillId="0" borderId="48" xfId="4" applyFont="1" applyFill="1" applyBorder="1"/>
    <xf numFmtId="0" fontId="13" fillId="0" borderId="0" xfId="4" applyFont="1"/>
    <xf numFmtId="0" fontId="26" fillId="0" borderId="0" xfId="4" applyFont="1" applyAlignment="1">
      <alignment horizontal="right"/>
    </xf>
    <xf numFmtId="0" fontId="26" fillId="0" borderId="40" xfId="4" applyFont="1" applyFill="1" applyBorder="1"/>
    <xf numFmtId="49" fontId="12" fillId="0" borderId="0" xfId="0" applyNumberFormat="1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49" fontId="12" fillId="0" borderId="52" xfId="0" applyNumberFormat="1" applyFont="1" applyBorder="1" applyAlignment="1">
      <alignment horizontal="center"/>
    </xf>
    <xf numFmtId="49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49" fontId="12" fillId="0" borderId="55" xfId="0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49" fontId="12" fillId="0" borderId="5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0" fontId="34" fillId="0" borderId="44" xfId="4" applyFont="1" applyFill="1" applyBorder="1"/>
    <xf numFmtId="0" fontId="4" fillId="0" borderId="0" xfId="0" applyFont="1" applyBorder="1" applyAlignment="1">
      <alignment horizontal="left"/>
    </xf>
    <xf numFmtId="165" fontId="6" fillId="0" borderId="0" xfId="0" applyNumberFormat="1" applyFont="1" applyBorder="1" applyAlignment="1">
      <alignment horizontal="left"/>
    </xf>
    <xf numFmtId="0" fontId="11" fillId="0" borderId="50" xfId="0" applyFont="1" applyBorder="1" applyAlignment="1">
      <alignment horizontal="center"/>
    </xf>
    <xf numFmtId="165" fontId="6" fillId="0" borderId="16" xfId="0" applyNumberFormat="1" applyFont="1" applyBorder="1" applyAlignment="1">
      <alignment horizontal="left"/>
    </xf>
    <xf numFmtId="0" fontId="20" fillId="0" borderId="19" xfId="0" applyFont="1" applyFill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left" vertical="center" indent="1"/>
    </xf>
    <xf numFmtId="0" fontId="22" fillId="2" borderId="23" xfId="0" applyFont="1" applyFill="1" applyBorder="1" applyAlignment="1" applyProtection="1">
      <alignment horizontal="center"/>
    </xf>
    <xf numFmtId="0" fontId="24" fillId="0" borderId="29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center" indent="1"/>
    </xf>
    <xf numFmtId="0" fontId="22" fillId="2" borderId="1" xfId="0" applyFont="1" applyFill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vertical="center"/>
      <protection hidden="1"/>
    </xf>
    <xf numFmtId="0" fontId="24" fillId="0" borderId="33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left" vertical="center" wrapText="1" indent="1"/>
    </xf>
    <xf numFmtId="0" fontId="8" fillId="0" borderId="34" xfId="0" applyFont="1" applyBorder="1" applyAlignment="1" applyProtection="1">
      <alignment horizontal="center" vertical="center"/>
    </xf>
    <xf numFmtId="0" fontId="21" fillId="0" borderId="35" xfId="0" applyFont="1" applyBorder="1" applyAlignment="1" applyProtection="1">
      <alignment horizontal="left" vertical="center" indent="1"/>
    </xf>
    <xf numFmtId="0" fontId="22" fillId="2" borderId="36" xfId="0" applyFont="1" applyFill="1" applyBorder="1" applyAlignment="1" applyProtection="1">
      <alignment horizontal="center"/>
    </xf>
    <xf numFmtId="0" fontId="23" fillId="0" borderId="36" xfId="0" applyFont="1" applyBorder="1" applyAlignment="1" applyProtection="1">
      <alignment horizontal="center" vertical="center"/>
      <protection hidden="1"/>
    </xf>
    <xf numFmtId="0" fontId="24" fillId="0" borderId="37" xfId="0" applyFont="1" applyBorder="1" applyAlignment="1" applyProtection="1">
      <alignment horizontal="center" vertical="center"/>
      <protection locked="0"/>
    </xf>
    <xf numFmtId="0" fontId="28" fillId="0" borderId="0" xfId="4" applyFont="1" applyBorder="1"/>
    <xf numFmtId="0" fontId="29" fillId="0" borderId="0" xfId="4" applyFont="1" applyBorder="1" applyAlignment="1">
      <alignment horizontal="left" indent="1"/>
    </xf>
    <xf numFmtId="0" fontId="31" fillId="0" borderId="0" xfId="4" applyFont="1" applyBorder="1"/>
    <xf numFmtId="0" fontId="26" fillId="0" borderId="0" xfId="4" applyFont="1" applyBorder="1"/>
    <xf numFmtId="0" fontId="26" fillId="0" borderId="0" xfId="4" applyFont="1" applyBorder="1" applyAlignment="1">
      <alignment horizontal="left" indent="1"/>
    </xf>
    <xf numFmtId="0" fontId="12" fillId="0" borderId="0" xfId="4" applyFont="1" applyBorder="1" applyAlignment="1">
      <alignment horizontal="left"/>
    </xf>
    <xf numFmtId="0" fontId="29" fillId="0" borderId="0" xfId="4" applyFont="1" applyBorder="1"/>
    <xf numFmtId="0" fontId="29" fillId="0" borderId="49" xfId="4" applyFont="1" applyBorder="1" applyAlignment="1"/>
    <xf numFmtId="0" fontId="13" fillId="0" borderId="40" xfId="4" applyFont="1" applyBorder="1" applyAlignment="1">
      <alignment horizontal="left"/>
    </xf>
    <xf numFmtId="0" fontId="13" fillId="0" borderId="40" xfId="4" applyFont="1" applyBorder="1"/>
    <xf numFmtId="0" fontId="29" fillId="0" borderId="49" xfId="4" applyFont="1" applyBorder="1"/>
    <xf numFmtId="0" fontId="12" fillId="0" borderId="0" xfId="4" applyFont="1" applyBorder="1" applyAlignment="1">
      <alignment horizontal="right"/>
    </xf>
    <xf numFmtId="0" fontId="12" fillId="0" borderId="0" xfId="4" applyFont="1" applyFill="1" applyBorder="1"/>
  </cellXfs>
  <cellStyles count="6">
    <cellStyle name="Hüperlink 2" xfId="1"/>
    <cellStyle name="Normaallaad 2" xfId="2"/>
    <cellStyle name="Normaallaad 2 2" xfId="3"/>
    <cellStyle name="Normaallaad 2 2 2" xfId="4"/>
    <cellStyle name="Normaallaad 3" xfId="5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0</xdr:row>
      <xdr:rowOff>0</xdr:rowOff>
    </xdr:from>
    <xdr:to>
      <xdr:col>7</xdr:col>
      <xdr:colOff>463550</xdr:colOff>
      <xdr:row>2</xdr:row>
      <xdr:rowOff>228600</xdr:rowOff>
    </xdr:to>
    <xdr:pic>
      <xdr:nvPicPr>
        <xdr:cNvPr id="1025" name="Pil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0"/>
          <a:ext cx="679450" cy="65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533400</xdr:colOff>
      <xdr:row>0</xdr:row>
      <xdr:rowOff>25400</xdr:rowOff>
    </xdr:from>
    <xdr:to>
      <xdr:col>19</xdr:col>
      <xdr:colOff>596900</xdr:colOff>
      <xdr:row>2</xdr:row>
      <xdr:rowOff>63500</xdr:rowOff>
    </xdr:to>
    <xdr:pic>
      <xdr:nvPicPr>
        <xdr:cNvPr id="2049" name="Pil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25400"/>
          <a:ext cx="673100" cy="654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0</xdr:colOff>
      <xdr:row>2</xdr:row>
      <xdr:rowOff>196850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34950"/>
          <a:ext cx="0" cy="431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349250</xdr:colOff>
      <xdr:row>0</xdr:row>
      <xdr:rowOff>12700</xdr:rowOff>
    </xdr:from>
    <xdr:to>
      <xdr:col>7</xdr:col>
      <xdr:colOff>1504950</xdr:colOff>
      <xdr:row>5</xdr:row>
      <xdr:rowOff>44450</xdr:rowOff>
    </xdr:to>
    <xdr:pic>
      <xdr:nvPicPr>
        <xdr:cNvPr id="3074" name="Pilt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12700"/>
          <a:ext cx="1155700" cy="1092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9" zoomScale="70" zoomScaleNormal="70" workbookViewId="0">
      <selection activeCell="J23" sqref="J23"/>
    </sheetView>
  </sheetViews>
  <sheetFormatPr defaultRowHeight="13.2" x14ac:dyDescent="0.25"/>
  <cols>
    <col min="1" max="1" width="7.109375" style="1" customWidth="1"/>
    <col min="2" max="2" width="5" customWidth="1"/>
    <col min="3" max="4" width="29.6640625" customWidth="1"/>
    <col min="5" max="5" width="2.6640625" customWidth="1"/>
    <col min="6" max="6" width="9.21875" customWidth="1"/>
    <col min="7" max="7" width="3.44140625" customWidth="1"/>
    <col min="8" max="8" width="9.109375" customWidth="1"/>
    <col min="9" max="9" width="5.77734375" customWidth="1"/>
  </cols>
  <sheetData>
    <row r="1" spans="1:8" ht="18.75" customHeight="1" x14ac:dyDescent="0.3">
      <c r="A1" s="111" t="s">
        <v>0</v>
      </c>
      <c r="B1" s="111"/>
      <c r="C1" s="111"/>
      <c r="D1" s="111"/>
      <c r="E1" s="2"/>
    </row>
    <row r="2" spans="1:8" ht="15" x14ac:dyDescent="0.25">
      <c r="A2" s="3" t="s">
        <v>1</v>
      </c>
      <c r="D2" s="4" t="s">
        <v>2</v>
      </c>
      <c r="F2" s="5"/>
      <c r="G2" s="5"/>
    </row>
    <row r="3" spans="1:8" ht="21" customHeight="1" x14ac:dyDescent="0.25">
      <c r="F3" s="5"/>
      <c r="G3" s="5"/>
    </row>
    <row r="4" spans="1:8" s="6" customFormat="1" ht="15" x14ac:dyDescent="0.25">
      <c r="F4" s="7" t="s">
        <v>3</v>
      </c>
      <c r="G4" s="8" t="s">
        <v>4</v>
      </c>
    </row>
    <row r="5" spans="1:8" s="6" customFormat="1" ht="15" x14ac:dyDescent="0.25">
      <c r="F5" s="9"/>
      <c r="G5" s="9"/>
      <c r="H5" s="10" t="s">
        <v>5</v>
      </c>
    </row>
    <row r="6" spans="1:8" s="13" customFormat="1" ht="15.6" x14ac:dyDescent="0.3">
      <c r="A6" s="112">
        <v>42868</v>
      </c>
      <c r="B6" s="112"/>
      <c r="C6" s="112"/>
      <c r="D6" s="11" t="s">
        <v>6</v>
      </c>
      <c r="E6" s="12"/>
      <c r="G6" s="14"/>
    </row>
    <row r="7" spans="1:8" s="18" customFormat="1" ht="15.6" x14ac:dyDescent="0.3">
      <c r="A7" s="15" t="s">
        <v>7</v>
      </c>
      <c r="B7" s="16" t="s">
        <v>8</v>
      </c>
      <c r="C7" s="15" t="s">
        <v>9</v>
      </c>
      <c r="D7" s="15" t="s">
        <v>9</v>
      </c>
      <c r="E7" s="17"/>
      <c r="F7" s="113" t="s">
        <v>10</v>
      </c>
      <c r="G7" s="113"/>
      <c r="H7" s="113"/>
    </row>
    <row r="8" spans="1:8" s="6" customFormat="1" ht="21.75" customHeight="1" x14ac:dyDescent="0.3">
      <c r="A8" s="19">
        <v>0.41666666666666669</v>
      </c>
      <c r="B8" s="20">
        <v>22</v>
      </c>
      <c r="C8" s="21" t="s">
        <v>11</v>
      </c>
      <c r="D8" s="21" t="s">
        <v>12</v>
      </c>
      <c r="E8" s="22"/>
      <c r="F8" s="102"/>
      <c r="G8" s="103"/>
      <c r="H8" s="104"/>
    </row>
    <row r="9" spans="1:8" s="6" customFormat="1" ht="21.75" customHeight="1" x14ac:dyDescent="0.3">
      <c r="A9" s="26">
        <f t="shared" ref="A9:A21" si="0">A8+TIME(0,45,0)</f>
        <v>0.44791666666666669</v>
      </c>
      <c r="B9" s="27">
        <f t="shared" ref="B9:B21" si="1">B8+1</f>
        <v>23</v>
      </c>
      <c r="C9" s="28" t="s">
        <v>13</v>
      </c>
      <c r="D9" s="28" t="s">
        <v>14</v>
      </c>
      <c r="E9" s="22"/>
      <c r="F9" s="105"/>
      <c r="G9" s="101"/>
      <c r="H9" s="106"/>
    </row>
    <row r="10" spans="1:8" s="6" customFormat="1" ht="21.75" customHeight="1" x14ac:dyDescent="0.3">
      <c r="A10" s="26">
        <f t="shared" si="0"/>
        <v>0.47916666666666669</v>
      </c>
      <c r="B10" s="27">
        <f t="shared" si="1"/>
        <v>24</v>
      </c>
      <c r="C10" s="28" t="s">
        <v>15</v>
      </c>
      <c r="D10" s="28" t="s">
        <v>16</v>
      </c>
      <c r="E10" s="22"/>
      <c r="F10" s="105"/>
      <c r="G10" s="101"/>
      <c r="H10" s="106"/>
    </row>
    <row r="11" spans="1:8" s="6" customFormat="1" ht="21.75" customHeight="1" x14ac:dyDescent="0.3">
      <c r="A11" s="26">
        <f t="shared" si="0"/>
        <v>0.51041666666666674</v>
      </c>
      <c r="B11" s="27">
        <f t="shared" si="1"/>
        <v>25</v>
      </c>
      <c r="C11" s="28" t="s">
        <v>17</v>
      </c>
      <c r="D11" s="28" t="s">
        <v>11</v>
      </c>
      <c r="E11" s="22"/>
      <c r="F11" s="105"/>
      <c r="G11" s="101"/>
      <c r="H11" s="106"/>
    </row>
    <row r="12" spans="1:8" s="6" customFormat="1" ht="21.75" customHeight="1" x14ac:dyDescent="0.3">
      <c r="A12" s="26">
        <f t="shared" si="0"/>
        <v>0.54166666666666674</v>
      </c>
      <c r="B12" s="27">
        <f t="shared" si="1"/>
        <v>26</v>
      </c>
      <c r="C12" s="28" t="s">
        <v>16</v>
      </c>
      <c r="D12" s="28" t="s">
        <v>13</v>
      </c>
      <c r="E12" s="32"/>
      <c r="F12" s="105"/>
      <c r="G12" s="101"/>
      <c r="H12" s="106"/>
    </row>
    <row r="13" spans="1:8" s="6" customFormat="1" ht="21.75" customHeight="1" x14ac:dyDescent="0.3">
      <c r="A13" s="26">
        <f t="shared" si="0"/>
        <v>0.57291666666666674</v>
      </c>
      <c r="B13" s="27">
        <f t="shared" si="1"/>
        <v>27</v>
      </c>
      <c r="C13" s="28" t="s">
        <v>12</v>
      </c>
      <c r="D13" s="28" t="s">
        <v>15</v>
      </c>
      <c r="E13" s="32"/>
      <c r="F13" s="105"/>
      <c r="G13" s="101"/>
      <c r="H13" s="106"/>
    </row>
    <row r="14" spans="1:8" s="6" customFormat="1" ht="21.75" customHeight="1" x14ac:dyDescent="0.3">
      <c r="A14" s="26">
        <f t="shared" si="0"/>
        <v>0.60416666666666674</v>
      </c>
      <c r="B14" s="27">
        <f t="shared" si="1"/>
        <v>28</v>
      </c>
      <c r="C14" s="28" t="s">
        <v>14</v>
      </c>
      <c r="D14" s="28" t="s">
        <v>17</v>
      </c>
      <c r="E14" s="32"/>
      <c r="F14" s="105"/>
      <c r="G14" s="101"/>
      <c r="H14" s="106"/>
    </row>
    <row r="15" spans="1:8" s="6" customFormat="1" ht="21.75" customHeight="1" x14ac:dyDescent="0.3">
      <c r="A15" s="26">
        <f t="shared" si="0"/>
        <v>0.63541666666666674</v>
      </c>
      <c r="B15" s="27">
        <f t="shared" si="1"/>
        <v>29</v>
      </c>
      <c r="C15" s="28" t="s">
        <v>16</v>
      </c>
      <c r="D15" s="28" t="s">
        <v>11</v>
      </c>
      <c r="E15" s="32"/>
      <c r="F15" s="105"/>
      <c r="G15" s="101"/>
      <c r="H15" s="106"/>
    </row>
    <row r="16" spans="1:8" s="6" customFormat="1" ht="21.75" customHeight="1" x14ac:dyDescent="0.3">
      <c r="A16" s="26">
        <f t="shared" si="0"/>
        <v>0.66666666666666674</v>
      </c>
      <c r="B16" s="27">
        <f t="shared" si="1"/>
        <v>30</v>
      </c>
      <c r="C16" s="28" t="s">
        <v>13</v>
      </c>
      <c r="D16" s="28" t="s">
        <v>12</v>
      </c>
      <c r="E16" s="32"/>
      <c r="F16" s="105"/>
      <c r="G16" s="101"/>
      <c r="H16" s="106"/>
    </row>
    <row r="17" spans="1:8" s="6" customFormat="1" ht="21.75" customHeight="1" x14ac:dyDescent="0.3">
      <c r="A17" s="26">
        <f t="shared" si="0"/>
        <v>0.69791666666666674</v>
      </c>
      <c r="B17" s="27">
        <f t="shared" si="1"/>
        <v>31</v>
      </c>
      <c r="C17" s="28" t="s">
        <v>15</v>
      </c>
      <c r="D17" s="28" t="s">
        <v>17</v>
      </c>
      <c r="E17" s="32"/>
      <c r="F17" s="105"/>
      <c r="G17" s="101"/>
      <c r="H17" s="106"/>
    </row>
    <row r="18" spans="1:8" s="6" customFormat="1" ht="21.75" customHeight="1" x14ac:dyDescent="0.3">
      <c r="A18" s="26">
        <f t="shared" si="0"/>
        <v>0.72916666666666674</v>
      </c>
      <c r="B18" s="27">
        <f t="shared" si="1"/>
        <v>32</v>
      </c>
      <c r="C18" s="28" t="s">
        <v>12</v>
      </c>
      <c r="D18" s="28" t="s">
        <v>14</v>
      </c>
      <c r="E18" s="32"/>
      <c r="F18" s="105"/>
      <c r="G18" s="101"/>
      <c r="H18" s="106"/>
    </row>
    <row r="19" spans="1:8" s="6" customFormat="1" ht="21.75" customHeight="1" x14ac:dyDescent="0.3">
      <c r="A19" s="26">
        <f t="shared" si="0"/>
        <v>0.76041666666666674</v>
      </c>
      <c r="B19" s="27">
        <f t="shared" si="1"/>
        <v>33</v>
      </c>
      <c r="C19" s="28" t="s">
        <v>11</v>
      </c>
      <c r="D19" s="28" t="s">
        <v>13</v>
      </c>
      <c r="E19" s="32"/>
      <c r="F19" s="105"/>
      <c r="G19" s="101"/>
      <c r="H19" s="106"/>
    </row>
    <row r="20" spans="1:8" s="6" customFormat="1" ht="21.75" customHeight="1" x14ac:dyDescent="0.3">
      <c r="A20" s="26">
        <f t="shared" si="0"/>
        <v>0.79166666666666674</v>
      </c>
      <c r="B20" s="27">
        <f t="shared" si="1"/>
        <v>34</v>
      </c>
      <c r="C20" s="28" t="s">
        <v>17</v>
      </c>
      <c r="D20" s="28" t="s">
        <v>16</v>
      </c>
      <c r="E20" s="32"/>
      <c r="F20" s="105"/>
      <c r="G20" s="101"/>
      <c r="H20" s="106"/>
    </row>
    <row r="21" spans="1:8" s="6" customFormat="1" ht="21.75" customHeight="1" x14ac:dyDescent="0.3">
      <c r="A21" s="33">
        <f t="shared" si="0"/>
        <v>0.82291666666666674</v>
      </c>
      <c r="B21" s="34">
        <f t="shared" si="1"/>
        <v>35</v>
      </c>
      <c r="C21" s="35" t="s">
        <v>14</v>
      </c>
      <c r="D21" s="35" t="s">
        <v>15</v>
      </c>
      <c r="E21" s="32"/>
      <c r="F21" s="107"/>
      <c r="G21" s="108"/>
      <c r="H21" s="109"/>
    </row>
    <row r="23" spans="1:8" ht="15" x14ac:dyDescent="0.25">
      <c r="A23" s="114">
        <f>A6+1</f>
        <v>42869</v>
      </c>
      <c r="B23" s="114"/>
      <c r="C23" s="114"/>
      <c r="D23" s="39"/>
      <c r="F23" s="39"/>
      <c r="G23" s="39"/>
      <c r="H23" s="39"/>
    </row>
    <row r="24" spans="1:8" s="6" customFormat="1" ht="21.75" customHeight="1" x14ac:dyDescent="0.3">
      <c r="A24" s="40">
        <v>0.41666666666666669</v>
      </c>
      <c r="B24" s="41">
        <f>B21+1</f>
        <v>36</v>
      </c>
      <c r="C24" s="42" t="s">
        <v>11</v>
      </c>
      <c r="D24" s="42" t="s">
        <v>14</v>
      </c>
      <c r="E24" s="32"/>
      <c r="F24" s="23"/>
      <c r="G24" s="24"/>
      <c r="H24" s="25"/>
    </row>
    <row r="25" spans="1:8" s="6" customFormat="1" ht="21.75" customHeight="1" x14ac:dyDescent="0.3">
      <c r="A25" s="26">
        <f t="shared" ref="A25:A30" si="2">A24+TIME(0,45,0)</f>
        <v>0.44791666666666669</v>
      </c>
      <c r="B25" s="27">
        <f t="shared" ref="B25:B30" si="3">B24+1</f>
        <v>37</v>
      </c>
      <c r="C25" s="28" t="s">
        <v>13</v>
      </c>
      <c r="D25" s="28" t="s">
        <v>15</v>
      </c>
      <c r="E25" s="32"/>
      <c r="F25" s="29"/>
      <c r="G25" s="30"/>
      <c r="H25" s="31"/>
    </row>
    <row r="26" spans="1:8" s="6" customFormat="1" ht="21.75" customHeight="1" x14ac:dyDescent="0.3">
      <c r="A26" s="26">
        <f t="shared" si="2"/>
        <v>0.47916666666666669</v>
      </c>
      <c r="B26" s="27">
        <f t="shared" si="3"/>
        <v>38</v>
      </c>
      <c r="C26" s="28" t="s">
        <v>12</v>
      </c>
      <c r="D26" s="28" t="s">
        <v>17</v>
      </c>
      <c r="E26" s="32"/>
      <c r="F26" s="105"/>
      <c r="G26" s="101"/>
      <c r="H26" s="106"/>
    </row>
    <row r="27" spans="1:8" s="6" customFormat="1" ht="21.75" customHeight="1" x14ac:dyDescent="0.3">
      <c r="A27" s="26">
        <f t="shared" si="2"/>
        <v>0.51041666666666674</v>
      </c>
      <c r="B27" s="27">
        <f t="shared" si="3"/>
        <v>39</v>
      </c>
      <c r="C27" s="28" t="s">
        <v>14</v>
      </c>
      <c r="D27" s="28" t="s">
        <v>16</v>
      </c>
      <c r="E27" s="32"/>
      <c r="F27" s="105"/>
      <c r="G27" s="101"/>
      <c r="H27" s="106"/>
    </row>
    <row r="28" spans="1:8" s="6" customFormat="1" ht="21.75" customHeight="1" x14ac:dyDescent="0.3">
      <c r="A28" s="26">
        <f t="shared" si="2"/>
        <v>0.54166666666666674</v>
      </c>
      <c r="B28" s="27">
        <f t="shared" si="3"/>
        <v>40</v>
      </c>
      <c r="C28" s="28" t="s">
        <v>15</v>
      </c>
      <c r="D28" s="28" t="s">
        <v>11</v>
      </c>
      <c r="E28" s="32"/>
      <c r="F28" s="105"/>
      <c r="G28" s="101"/>
      <c r="H28" s="106"/>
    </row>
    <row r="29" spans="1:8" s="6" customFormat="1" ht="21.75" customHeight="1" x14ac:dyDescent="0.3">
      <c r="A29" s="26">
        <f t="shared" si="2"/>
        <v>0.57291666666666674</v>
      </c>
      <c r="B29" s="27">
        <f t="shared" si="3"/>
        <v>41</v>
      </c>
      <c r="C29" s="28" t="s">
        <v>17</v>
      </c>
      <c r="D29" s="28" t="s">
        <v>13</v>
      </c>
      <c r="E29" s="32"/>
      <c r="F29" s="29"/>
      <c r="G29" s="30"/>
      <c r="H29" s="31"/>
    </row>
    <row r="30" spans="1:8" s="6" customFormat="1" ht="21.75" customHeight="1" x14ac:dyDescent="0.3">
      <c r="A30" s="33">
        <f t="shared" si="2"/>
        <v>0.60416666666666674</v>
      </c>
      <c r="B30" s="34">
        <f t="shared" si="3"/>
        <v>42</v>
      </c>
      <c r="C30" s="35" t="s">
        <v>16</v>
      </c>
      <c r="D30" s="35" t="s">
        <v>12</v>
      </c>
      <c r="E30" s="32"/>
      <c r="F30" s="36"/>
      <c r="G30" s="37"/>
      <c r="H30" s="38"/>
    </row>
    <row r="31" spans="1:8" s="6" customFormat="1" ht="21.75" customHeight="1" x14ac:dyDescent="0.25"/>
    <row r="32" spans="1:8" ht="14.4" x14ac:dyDescent="0.3">
      <c r="A32" s="43">
        <f>A30+TIME(0,40,0)</f>
        <v>0.63194444444444453</v>
      </c>
      <c r="B32" s="44" t="s">
        <v>18</v>
      </c>
    </row>
  </sheetData>
  <sheetProtection selectLockedCells="1" selectUnlockedCells="1"/>
  <mergeCells count="4">
    <mergeCell ref="A1:D1"/>
    <mergeCell ref="A6:C6"/>
    <mergeCell ref="F7:H7"/>
    <mergeCell ref="A23:C23"/>
  </mergeCells>
  <pageMargins left="0.59027777777777779" right="0.24027777777777778" top="0.60972222222222228" bottom="0.3902777777777777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="70" zoomScaleNormal="70" workbookViewId="0">
      <selection activeCell="B27" sqref="B27"/>
    </sheetView>
  </sheetViews>
  <sheetFormatPr defaultRowHeight="13.2" x14ac:dyDescent="0.25"/>
  <cols>
    <col min="1" max="1" width="4.5546875" customWidth="1"/>
    <col min="2" max="2" width="29.109375" customWidth="1"/>
    <col min="3" max="16" width="4.5546875" customWidth="1"/>
    <col min="17" max="17" width="6.33203125" customWidth="1"/>
  </cols>
  <sheetData>
    <row r="1" spans="1:20" ht="22.8" x14ac:dyDescent="0.4">
      <c r="A1" s="45"/>
      <c r="B1" s="46" t="str">
        <f>Ajakava!A1</f>
        <v>2017 EESTI MEISTRIVÕISTLUSED KÄSIPALLIS</v>
      </c>
      <c r="C1" s="47"/>
      <c r="D1" s="47"/>
      <c r="E1" s="47"/>
      <c r="F1" s="47"/>
      <c r="G1" s="47"/>
      <c r="H1" s="47"/>
      <c r="I1" s="47"/>
      <c r="J1" s="47"/>
      <c r="M1" s="1"/>
      <c r="N1" s="1"/>
      <c r="O1" s="1"/>
      <c r="Q1" s="48" t="s">
        <v>19</v>
      </c>
      <c r="R1" s="49" t="s">
        <v>20</v>
      </c>
    </row>
    <row r="2" spans="1:20" ht="25.5" customHeight="1" x14ac:dyDescent="0.3">
      <c r="A2" s="50"/>
      <c r="B2" s="51" t="str">
        <f>Ajakava!A2</f>
        <v>NEIDUDE D2 KLASS</v>
      </c>
      <c r="C2" s="52" t="str">
        <f>Ajakava!D2</f>
        <v>sündinud 2005 ja hiljem</v>
      </c>
      <c r="D2" s="52"/>
      <c r="E2" s="53"/>
      <c r="F2" s="53"/>
      <c r="I2" s="54"/>
      <c r="J2" s="54"/>
      <c r="K2" s="55"/>
      <c r="L2" s="55"/>
      <c r="Q2" s="48" t="s">
        <v>3</v>
      </c>
      <c r="R2" s="49" t="s">
        <v>4</v>
      </c>
    </row>
    <row r="3" spans="1:20" ht="25.5" customHeight="1" x14ac:dyDescent="0.3">
      <c r="A3" s="50"/>
      <c r="B3" s="51"/>
      <c r="C3" s="52"/>
      <c r="D3" s="52"/>
      <c r="E3" s="53"/>
      <c r="F3" s="53"/>
      <c r="I3" s="54"/>
      <c r="J3" s="54"/>
      <c r="K3" s="55"/>
      <c r="L3" s="55"/>
      <c r="Q3" s="48"/>
      <c r="R3" s="49"/>
    </row>
    <row r="4" spans="1:20" ht="13.8" x14ac:dyDescent="0.25">
      <c r="A4" s="1"/>
      <c r="G4" s="32"/>
      <c r="H4" s="32"/>
      <c r="M4" s="1"/>
      <c r="N4" s="1"/>
      <c r="O4" s="1"/>
    </row>
    <row r="5" spans="1:20" ht="25.5" customHeight="1" x14ac:dyDescent="0.25">
      <c r="A5" s="56"/>
      <c r="B5" s="57" t="s">
        <v>21</v>
      </c>
      <c r="C5" s="115">
        <v>1</v>
      </c>
      <c r="D5" s="115"/>
      <c r="E5" s="115">
        <v>2</v>
      </c>
      <c r="F5" s="115"/>
      <c r="G5" s="115">
        <v>3</v>
      </c>
      <c r="H5" s="115"/>
      <c r="I5" s="115">
        <v>4</v>
      </c>
      <c r="J5" s="115"/>
      <c r="K5" s="115">
        <v>5</v>
      </c>
      <c r="L5" s="115"/>
      <c r="M5" s="115">
        <v>6</v>
      </c>
      <c r="N5" s="115"/>
      <c r="O5" s="115">
        <v>7</v>
      </c>
      <c r="P5" s="115"/>
      <c r="Q5" s="116" t="s">
        <v>22</v>
      </c>
      <c r="R5" s="116"/>
      <c r="S5" s="58" t="s">
        <v>23</v>
      </c>
      <c r="T5" s="59" t="s">
        <v>24</v>
      </c>
    </row>
    <row r="6" spans="1:20" ht="15.6" x14ac:dyDescent="0.3">
      <c r="A6" s="117">
        <v>1</v>
      </c>
      <c r="B6" s="118" t="s">
        <v>25</v>
      </c>
      <c r="C6" s="119"/>
      <c r="D6" s="119"/>
      <c r="E6" s="60">
        <v>2</v>
      </c>
      <c r="F6" s="61">
        <v>2</v>
      </c>
      <c r="G6" s="60">
        <v>2</v>
      </c>
      <c r="H6" s="61">
        <v>2</v>
      </c>
      <c r="I6" s="60">
        <v>2</v>
      </c>
      <c r="J6" s="61">
        <v>2</v>
      </c>
      <c r="K6" s="60">
        <v>1</v>
      </c>
      <c r="L6" s="61">
        <v>2</v>
      </c>
      <c r="M6" s="60">
        <v>0</v>
      </c>
      <c r="N6" s="61">
        <v>0</v>
      </c>
      <c r="O6" s="60">
        <v>2</v>
      </c>
      <c r="P6" s="61">
        <v>2</v>
      </c>
      <c r="Q6" s="62"/>
      <c r="R6" s="63"/>
      <c r="S6" s="126">
        <f>SUM(C6:P6)</f>
        <v>19</v>
      </c>
      <c r="T6" s="120">
        <v>2</v>
      </c>
    </row>
    <row r="7" spans="1:20" ht="15.75" customHeight="1" x14ac:dyDescent="0.25">
      <c r="A7" s="117"/>
      <c r="B7" s="118"/>
      <c r="C7" s="119"/>
      <c r="D7" s="119"/>
      <c r="E7" s="64">
        <v>25</v>
      </c>
      <c r="F7" s="65">
        <v>27</v>
      </c>
      <c r="G7" s="64">
        <v>17</v>
      </c>
      <c r="H7" s="65">
        <v>20</v>
      </c>
      <c r="I7" s="64">
        <v>15</v>
      </c>
      <c r="J7" s="65">
        <v>13</v>
      </c>
      <c r="K7" s="64">
        <v>11</v>
      </c>
      <c r="L7" s="65">
        <v>17</v>
      </c>
      <c r="M7" s="64">
        <v>9</v>
      </c>
      <c r="N7" s="65">
        <v>10</v>
      </c>
      <c r="O7" s="64">
        <v>17</v>
      </c>
      <c r="P7" s="65">
        <v>22</v>
      </c>
      <c r="Q7" s="66">
        <f>SUBTOTAL(9,C7:P7)</f>
        <v>203</v>
      </c>
      <c r="R7" s="67">
        <f>SUM(Q7-R8)</f>
        <v>40</v>
      </c>
      <c r="S7" s="126"/>
      <c r="T7" s="120"/>
    </row>
    <row r="8" spans="1:20" ht="16.5" customHeight="1" x14ac:dyDescent="0.25">
      <c r="A8" s="117"/>
      <c r="B8" s="118"/>
      <c r="C8" s="119"/>
      <c r="D8" s="119"/>
      <c r="E8" s="68">
        <v>15</v>
      </c>
      <c r="F8" s="69">
        <v>14</v>
      </c>
      <c r="G8" s="68">
        <v>9</v>
      </c>
      <c r="H8" s="69">
        <v>11</v>
      </c>
      <c r="I8" s="68">
        <v>8</v>
      </c>
      <c r="J8" s="69">
        <v>10</v>
      </c>
      <c r="K8" s="68">
        <v>11</v>
      </c>
      <c r="L8" s="69">
        <v>10</v>
      </c>
      <c r="M8" s="68">
        <v>23</v>
      </c>
      <c r="N8" s="69">
        <v>20</v>
      </c>
      <c r="O8" s="68">
        <v>16</v>
      </c>
      <c r="P8" s="69">
        <v>16</v>
      </c>
      <c r="Q8" s="70"/>
      <c r="R8" s="71">
        <f>SUBTOTAL(9,C8:P8)</f>
        <v>163</v>
      </c>
      <c r="S8" s="126"/>
      <c r="T8" s="120"/>
    </row>
    <row r="9" spans="1:20" ht="15.6" x14ac:dyDescent="0.3">
      <c r="A9" s="121">
        <v>2</v>
      </c>
      <c r="B9" s="122" t="s">
        <v>26</v>
      </c>
      <c r="C9" s="60">
        <v>0</v>
      </c>
      <c r="D9" s="61">
        <v>0</v>
      </c>
      <c r="E9" s="123"/>
      <c r="F9" s="123"/>
      <c r="G9" s="60">
        <v>0</v>
      </c>
      <c r="H9" s="61">
        <v>0</v>
      </c>
      <c r="I9" s="60">
        <v>2</v>
      </c>
      <c r="J9" s="61">
        <v>0</v>
      </c>
      <c r="K9" s="60">
        <v>0</v>
      </c>
      <c r="L9" s="61">
        <v>0</v>
      </c>
      <c r="M9" s="60">
        <v>0</v>
      </c>
      <c r="N9" s="61">
        <v>0</v>
      </c>
      <c r="O9" s="60">
        <v>0</v>
      </c>
      <c r="P9" s="61">
        <v>0</v>
      </c>
      <c r="Q9" s="62"/>
      <c r="R9" s="63"/>
      <c r="S9" s="124">
        <f>SUM(C9:P9)</f>
        <v>2</v>
      </c>
      <c r="T9" s="125">
        <v>7</v>
      </c>
    </row>
    <row r="10" spans="1:20" ht="15.75" customHeight="1" x14ac:dyDescent="0.25">
      <c r="A10" s="121"/>
      <c r="B10" s="122"/>
      <c r="C10" s="64">
        <v>15</v>
      </c>
      <c r="D10" s="65">
        <v>14</v>
      </c>
      <c r="E10" s="123"/>
      <c r="F10" s="123"/>
      <c r="G10" s="64">
        <v>16</v>
      </c>
      <c r="H10" s="65">
        <v>14</v>
      </c>
      <c r="I10" s="64">
        <v>15</v>
      </c>
      <c r="J10" s="65">
        <v>13</v>
      </c>
      <c r="K10" s="64">
        <v>5</v>
      </c>
      <c r="L10" s="65">
        <v>10</v>
      </c>
      <c r="M10" s="64">
        <v>1</v>
      </c>
      <c r="N10" s="65">
        <v>10</v>
      </c>
      <c r="O10" s="64">
        <v>10</v>
      </c>
      <c r="P10" s="65">
        <v>16</v>
      </c>
      <c r="Q10" s="66">
        <f>SUBTOTAL(9,C10:P10)</f>
        <v>139</v>
      </c>
      <c r="R10" s="67">
        <f>SUM(Q10-R11)</f>
        <v>-104</v>
      </c>
      <c r="S10" s="124"/>
      <c r="T10" s="125"/>
    </row>
    <row r="11" spans="1:20" ht="16.5" customHeight="1" x14ac:dyDescent="0.25">
      <c r="A11" s="121"/>
      <c r="B11" s="122"/>
      <c r="C11" s="68">
        <v>25</v>
      </c>
      <c r="D11" s="69">
        <v>27</v>
      </c>
      <c r="E11" s="123"/>
      <c r="F11" s="123"/>
      <c r="G11" s="68">
        <v>19</v>
      </c>
      <c r="H11" s="69">
        <v>23</v>
      </c>
      <c r="I11" s="68">
        <v>7</v>
      </c>
      <c r="J11" s="69">
        <v>20</v>
      </c>
      <c r="K11" s="68">
        <v>16</v>
      </c>
      <c r="L11" s="69">
        <v>21</v>
      </c>
      <c r="M11" s="68">
        <v>23</v>
      </c>
      <c r="N11" s="69">
        <v>26</v>
      </c>
      <c r="O11" s="68">
        <v>15</v>
      </c>
      <c r="P11" s="69">
        <v>21</v>
      </c>
      <c r="Q11" s="70"/>
      <c r="R11" s="71">
        <f>SUBTOTAL(9,C11:P11)</f>
        <v>243</v>
      </c>
      <c r="S11" s="124"/>
      <c r="T11" s="125"/>
    </row>
    <row r="12" spans="1:20" ht="15.75" customHeight="1" x14ac:dyDescent="0.3">
      <c r="A12" s="121">
        <v>3</v>
      </c>
      <c r="B12" s="122" t="s">
        <v>27</v>
      </c>
      <c r="C12" s="60">
        <v>0</v>
      </c>
      <c r="D12" s="61">
        <v>0</v>
      </c>
      <c r="E12" s="60">
        <v>2</v>
      </c>
      <c r="F12" s="61">
        <v>2</v>
      </c>
      <c r="G12" s="123"/>
      <c r="H12" s="123"/>
      <c r="I12" s="60">
        <v>0</v>
      </c>
      <c r="J12" s="61">
        <v>2</v>
      </c>
      <c r="K12" s="60">
        <v>0</v>
      </c>
      <c r="L12" s="61">
        <v>0</v>
      </c>
      <c r="M12" s="60">
        <v>0</v>
      </c>
      <c r="N12" s="61">
        <v>0</v>
      </c>
      <c r="O12" s="60">
        <v>0</v>
      </c>
      <c r="P12" s="61">
        <v>2</v>
      </c>
      <c r="Q12" s="62"/>
      <c r="R12" s="63"/>
      <c r="S12" s="124">
        <f>SUM(C12:P12)</f>
        <v>8</v>
      </c>
      <c r="T12" s="125">
        <v>4</v>
      </c>
    </row>
    <row r="13" spans="1:20" ht="15.75" customHeight="1" x14ac:dyDescent="0.25">
      <c r="A13" s="121"/>
      <c r="B13" s="122"/>
      <c r="C13" s="64">
        <v>9</v>
      </c>
      <c r="D13" s="65">
        <v>11</v>
      </c>
      <c r="E13" s="64">
        <v>19</v>
      </c>
      <c r="F13" s="65">
        <v>23</v>
      </c>
      <c r="G13" s="123"/>
      <c r="H13" s="123"/>
      <c r="I13" s="64">
        <v>14</v>
      </c>
      <c r="J13" s="65">
        <v>18</v>
      </c>
      <c r="K13" s="64">
        <v>10</v>
      </c>
      <c r="L13" s="65">
        <v>12</v>
      </c>
      <c r="M13" s="64">
        <v>10</v>
      </c>
      <c r="N13" s="65">
        <v>14</v>
      </c>
      <c r="O13" s="64">
        <v>10</v>
      </c>
      <c r="P13" s="65">
        <v>21</v>
      </c>
      <c r="Q13" s="66">
        <f>SUBTOTAL(9,C13:P13)</f>
        <v>171</v>
      </c>
      <c r="R13" s="67">
        <f>SUM(Q13-R14)</f>
        <v>-46</v>
      </c>
      <c r="S13" s="124"/>
      <c r="T13" s="125"/>
    </row>
    <row r="14" spans="1:20" ht="16.5" customHeight="1" x14ac:dyDescent="0.25">
      <c r="A14" s="121"/>
      <c r="B14" s="122"/>
      <c r="C14" s="68">
        <v>17</v>
      </c>
      <c r="D14" s="69">
        <v>20</v>
      </c>
      <c r="E14" s="68">
        <v>16</v>
      </c>
      <c r="F14" s="69">
        <v>14</v>
      </c>
      <c r="G14" s="123"/>
      <c r="H14" s="123"/>
      <c r="I14" s="68">
        <v>17</v>
      </c>
      <c r="J14" s="69">
        <v>13</v>
      </c>
      <c r="K14" s="68">
        <v>13</v>
      </c>
      <c r="L14" s="69">
        <v>26</v>
      </c>
      <c r="M14" s="68">
        <v>26</v>
      </c>
      <c r="N14" s="69">
        <v>23</v>
      </c>
      <c r="O14" s="68">
        <v>16</v>
      </c>
      <c r="P14" s="69">
        <v>16</v>
      </c>
      <c r="Q14" s="70"/>
      <c r="R14" s="71">
        <f>SUBTOTAL(9,C14:P14)</f>
        <v>217</v>
      </c>
      <c r="S14" s="124"/>
      <c r="T14" s="125"/>
    </row>
    <row r="15" spans="1:20" ht="16.5" customHeight="1" x14ac:dyDescent="0.3">
      <c r="A15" s="121">
        <v>4</v>
      </c>
      <c r="B15" s="127" t="s">
        <v>28</v>
      </c>
      <c r="C15" s="60">
        <v>0</v>
      </c>
      <c r="D15" s="61">
        <v>0</v>
      </c>
      <c r="E15" s="60">
        <v>0</v>
      </c>
      <c r="F15" s="61">
        <v>2</v>
      </c>
      <c r="G15" s="60">
        <v>2</v>
      </c>
      <c r="H15" s="61">
        <v>0</v>
      </c>
      <c r="I15" s="123"/>
      <c r="J15" s="123"/>
      <c r="K15" s="60">
        <v>0</v>
      </c>
      <c r="L15" s="61">
        <v>0</v>
      </c>
      <c r="M15" s="60">
        <v>0</v>
      </c>
      <c r="N15" s="61">
        <v>0</v>
      </c>
      <c r="O15" s="60">
        <v>2</v>
      </c>
      <c r="P15" s="61">
        <v>2</v>
      </c>
      <c r="Q15" s="62"/>
      <c r="R15" s="63"/>
      <c r="S15" s="124">
        <f>SUM(C15:P15)</f>
        <v>8</v>
      </c>
      <c r="T15" s="125">
        <v>5</v>
      </c>
    </row>
    <row r="16" spans="1:20" ht="16.5" customHeight="1" x14ac:dyDescent="0.25">
      <c r="A16" s="121"/>
      <c r="B16" s="127"/>
      <c r="C16" s="64">
        <v>8</v>
      </c>
      <c r="D16" s="65">
        <v>10</v>
      </c>
      <c r="E16" s="64">
        <v>7</v>
      </c>
      <c r="F16" s="65">
        <v>20</v>
      </c>
      <c r="G16" s="64">
        <v>17</v>
      </c>
      <c r="H16" s="65">
        <v>13</v>
      </c>
      <c r="I16" s="123"/>
      <c r="J16" s="123"/>
      <c r="K16" s="64">
        <v>7</v>
      </c>
      <c r="L16" s="65">
        <v>8</v>
      </c>
      <c r="M16" s="64">
        <v>5</v>
      </c>
      <c r="N16" s="65">
        <v>10</v>
      </c>
      <c r="O16" s="64">
        <v>11</v>
      </c>
      <c r="P16" s="65">
        <v>20</v>
      </c>
      <c r="Q16" s="66">
        <f>SUBTOTAL(9,C16:P16)</f>
        <v>136</v>
      </c>
      <c r="R16" s="67">
        <f>SUM(Q16-R17)</f>
        <v>-52</v>
      </c>
      <c r="S16" s="124"/>
      <c r="T16" s="125"/>
    </row>
    <row r="17" spans="1:20" ht="16.5" customHeight="1" x14ac:dyDescent="0.25">
      <c r="A17" s="121"/>
      <c r="B17" s="127"/>
      <c r="C17" s="68">
        <v>15</v>
      </c>
      <c r="D17" s="69">
        <v>13</v>
      </c>
      <c r="E17" s="68">
        <v>15</v>
      </c>
      <c r="F17" s="69">
        <v>13</v>
      </c>
      <c r="G17" s="68">
        <v>14</v>
      </c>
      <c r="H17" s="69">
        <v>18</v>
      </c>
      <c r="I17" s="123"/>
      <c r="J17" s="123"/>
      <c r="K17" s="68">
        <v>12</v>
      </c>
      <c r="L17" s="69">
        <v>19</v>
      </c>
      <c r="M17" s="68">
        <v>26</v>
      </c>
      <c r="N17" s="69">
        <v>32</v>
      </c>
      <c r="O17" s="68">
        <v>3</v>
      </c>
      <c r="P17" s="69">
        <v>8</v>
      </c>
      <c r="Q17" s="70"/>
      <c r="R17" s="71">
        <f>SUBTOTAL(9,C17:P17)</f>
        <v>188</v>
      </c>
      <c r="S17" s="124"/>
      <c r="T17" s="125"/>
    </row>
    <row r="18" spans="1:20" ht="16.5" customHeight="1" x14ac:dyDescent="0.3">
      <c r="A18" s="121">
        <v>5</v>
      </c>
      <c r="B18" s="127" t="s">
        <v>29</v>
      </c>
      <c r="C18" s="60">
        <v>1</v>
      </c>
      <c r="D18" s="61">
        <v>0</v>
      </c>
      <c r="E18" s="60">
        <v>2</v>
      </c>
      <c r="F18" s="61">
        <v>2</v>
      </c>
      <c r="G18" s="60">
        <v>2</v>
      </c>
      <c r="H18" s="61">
        <v>2</v>
      </c>
      <c r="I18" s="60">
        <v>2</v>
      </c>
      <c r="J18" s="61">
        <v>2</v>
      </c>
      <c r="K18" s="123"/>
      <c r="L18" s="123"/>
      <c r="M18" s="60">
        <v>0</v>
      </c>
      <c r="N18" s="61">
        <v>0</v>
      </c>
      <c r="O18" s="60">
        <v>2</v>
      </c>
      <c r="P18" s="61">
        <v>2</v>
      </c>
      <c r="Q18" s="62"/>
      <c r="R18" s="63"/>
      <c r="S18" s="124">
        <f>SUM(C18:P18)</f>
        <v>17</v>
      </c>
      <c r="T18" s="125">
        <v>3</v>
      </c>
    </row>
    <row r="19" spans="1:20" ht="16.5" customHeight="1" x14ac:dyDescent="0.25">
      <c r="A19" s="121"/>
      <c r="B19" s="127"/>
      <c r="C19" s="64">
        <v>11</v>
      </c>
      <c r="D19" s="65">
        <v>10</v>
      </c>
      <c r="E19" s="64">
        <v>16</v>
      </c>
      <c r="F19" s="65">
        <v>21</v>
      </c>
      <c r="G19" s="64">
        <v>13</v>
      </c>
      <c r="H19" s="65">
        <v>26</v>
      </c>
      <c r="I19" s="64">
        <v>12</v>
      </c>
      <c r="J19" s="65">
        <v>19</v>
      </c>
      <c r="K19" s="123"/>
      <c r="L19" s="123"/>
      <c r="M19" s="64">
        <v>7</v>
      </c>
      <c r="N19" s="65">
        <v>10</v>
      </c>
      <c r="O19" s="64">
        <v>14</v>
      </c>
      <c r="P19" s="65">
        <v>14</v>
      </c>
      <c r="Q19" s="66">
        <f>SUBTOTAL(9,C19:P19)</f>
        <v>173</v>
      </c>
      <c r="R19" s="67">
        <f>SUM(Q19-R20)</f>
        <v>25</v>
      </c>
      <c r="S19" s="124"/>
      <c r="T19" s="125"/>
    </row>
    <row r="20" spans="1:20" ht="16.5" customHeight="1" x14ac:dyDescent="0.25">
      <c r="A20" s="121"/>
      <c r="B20" s="127"/>
      <c r="C20" s="68">
        <v>11</v>
      </c>
      <c r="D20" s="69">
        <v>17</v>
      </c>
      <c r="E20" s="68">
        <v>5</v>
      </c>
      <c r="F20" s="69">
        <v>10</v>
      </c>
      <c r="G20" s="68">
        <v>10</v>
      </c>
      <c r="H20" s="69">
        <v>12</v>
      </c>
      <c r="I20" s="68">
        <v>7</v>
      </c>
      <c r="J20" s="69">
        <v>8</v>
      </c>
      <c r="K20" s="123"/>
      <c r="L20" s="123"/>
      <c r="M20" s="68">
        <v>25</v>
      </c>
      <c r="N20" s="69">
        <v>25</v>
      </c>
      <c r="O20" s="68">
        <v>8</v>
      </c>
      <c r="P20" s="69">
        <v>10</v>
      </c>
      <c r="Q20" s="70"/>
      <c r="R20" s="71">
        <f>SUBTOTAL(9,C20:P20)</f>
        <v>148</v>
      </c>
      <c r="S20" s="124"/>
      <c r="T20" s="125"/>
    </row>
    <row r="21" spans="1:20" ht="15.6" customHeight="1" x14ac:dyDescent="0.3">
      <c r="A21" s="121">
        <v>6</v>
      </c>
      <c r="B21" s="127" t="s">
        <v>30</v>
      </c>
      <c r="C21" s="60">
        <v>2</v>
      </c>
      <c r="D21" s="61">
        <v>2</v>
      </c>
      <c r="E21" s="60">
        <v>2</v>
      </c>
      <c r="F21" s="61">
        <v>2</v>
      </c>
      <c r="G21" s="60">
        <v>2</v>
      </c>
      <c r="H21" s="61">
        <v>2</v>
      </c>
      <c r="I21" s="60">
        <v>2</v>
      </c>
      <c r="J21" s="61">
        <v>2</v>
      </c>
      <c r="K21" s="60">
        <v>2</v>
      </c>
      <c r="L21" s="61">
        <v>2</v>
      </c>
      <c r="M21" s="123"/>
      <c r="N21" s="123"/>
      <c r="O21" s="60">
        <v>2</v>
      </c>
      <c r="P21" s="61">
        <v>2</v>
      </c>
      <c r="Q21" s="62"/>
      <c r="R21" s="63"/>
      <c r="S21" s="124">
        <f>SUM(C21:P21)</f>
        <v>24</v>
      </c>
      <c r="T21" s="125">
        <v>1</v>
      </c>
    </row>
    <row r="22" spans="1:20" ht="15.75" customHeight="1" x14ac:dyDescent="0.25">
      <c r="A22" s="121"/>
      <c r="B22" s="127"/>
      <c r="C22" s="64">
        <v>23</v>
      </c>
      <c r="D22" s="65">
        <v>20</v>
      </c>
      <c r="E22" s="64">
        <v>23</v>
      </c>
      <c r="F22" s="65">
        <v>26</v>
      </c>
      <c r="G22" s="64">
        <v>26</v>
      </c>
      <c r="H22" s="65">
        <v>23</v>
      </c>
      <c r="I22" s="64">
        <v>26</v>
      </c>
      <c r="J22" s="65">
        <v>32</v>
      </c>
      <c r="K22" s="64">
        <v>25</v>
      </c>
      <c r="L22" s="65">
        <v>25</v>
      </c>
      <c r="M22" s="123"/>
      <c r="N22" s="123"/>
      <c r="O22" s="64">
        <v>26</v>
      </c>
      <c r="P22" s="65">
        <v>20</v>
      </c>
      <c r="Q22" s="66">
        <f>SUBTOTAL(9,C22:P22)</f>
        <v>295</v>
      </c>
      <c r="R22" s="67">
        <f>SUM(Q22-R23)</f>
        <v>190</v>
      </c>
      <c r="S22" s="124"/>
      <c r="T22" s="125"/>
    </row>
    <row r="23" spans="1:20" ht="16.5" customHeight="1" x14ac:dyDescent="0.25">
      <c r="A23" s="121"/>
      <c r="B23" s="127"/>
      <c r="C23" s="68">
        <v>9</v>
      </c>
      <c r="D23" s="69">
        <v>10</v>
      </c>
      <c r="E23" s="68">
        <v>1</v>
      </c>
      <c r="F23" s="69">
        <v>10</v>
      </c>
      <c r="G23" s="68">
        <v>10</v>
      </c>
      <c r="H23" s="69">
        <v>14</v>
      </c>
      <c r="I23" s="68">
        <v>5</v>
      </c>
      <c r="J23" s="69">
        <v>10</v>
      </c>
      <c r="K23" s="68">
        <v>7</v>
      </c>
      <c r="L23" s="69">
        <v>10</v>
      </c>
      <c r="M23" s="123"/>
      <c r="N23" s="123"/>
      <c r="O23" s="68">
        <v>11</v>
      </c>
      <c r="P23" s="69">
        <v>8</v>
      </c>
      <c r="Q23" s="70"/>
      <c r="R23" s="71">
        <f>SUBTOTAL(9,C23:P23)</f>
        <v>105</v>
      </c>
      <c r="S23" s="124"/>
      <c r="T23" s="125"/>
    </row>
    <row r="24" spans="1:20" ht="15.6" x14ac:dyDescent="0.3">
      <c r="A24" s="128">
        <v>7</v>
      </c>
      <c r="B24" s="129" t="s">
        <v>31</v>
      </c>
      <c r="C24" s="60">
        <v>0</v>
      </c>
      <c r="D24" s="61">
        <v>0</v>
      </c>
      <c r="E24" s="60">
        <v>2</v>
      </c>
      <c r="F24" s="61">
        <v>2</v>
      </c>
      <c r="G24" s="60">
        <v>2</v>
      </c>
      <c r="H24" s="61">
        <v>0</v>
      </c>
      <c r="I24" s="60">
        <v>0</v>
      </c>
      <c r="J24" s="61">
        <v>0</v>
      </c>
      <c r="K24" s="60">
        <v>0</v>
      </c>
      <c r="L24" s="61">
        <v>0</v>
      </c>
      <c r="M24" s="60">
        <v>0</v>
      </c>
      <c r="N24" s="61">
        <v>0</v>
      </c>
      <c r="O24" s="130"/>
      <c r="P24" s="130"/>
      <c r="Q24" s="62"/>
      <c r="R24" s="63"/>
      <c r="S24" s="131">
        <f>SUM(C24:P24)</f>
        <v>6</v>
      </c>
      <c r="T24" s="132">
        <v>6</v>
      </c>
    </row>
    <row r="25" spans="1:20" ht="15" x14ac:dyDescent="0.25">
      <c r="A25" s="128"/>
      <c r="B25" s="129"/>
      <c r="C25" s="64">
        <v>16</v>
      </c>
      <c r="D25" s="65">
        <v>16</v>
      </c>
      <c r="E25" s="64">
        <v>15</v>
      </c>
      <c r="F25" s="65">
        <v>21</v>
      </c>
      <c r="G25" s="64">
        <v>16</v>
      </c>
      <c r="H25" s="65">
        <v>16</v>
      </c>
      <c r="I25" s="64">
        <v>3</v>
      </c>
      <c r="J25" s="65">
        <v>8</v>
      </c>
      <c r="K25" s="64">
        <v>8</v>
      </c>
      <c r="L25" s="65">
        <v>10</v>
      </c>
      <c r="M25" s="64">
        <v>11</v>
      </c>
      <c r="N25" s="65">
        <v>8</v>
      </c>
      <c r="O25" s="130"/>
      <c r="P25" s="130"/>
      <c r="Q25" s="66">
        <f>SUBTOTAL(9,C25:P25)</f>
        <v>148</v>
      </c>
      <c r="R25" s="67">
        <f>SUM(Q25-R26)</f>
        <v>-53</v>
      </c>
      <c r="S25" s="131"/>
      <c r="T25" s="132"/>
    </row>
    <row r="26" spans="1:20" ht="15" x14ac:dyDescent="0.25">
      <c r="A26" s="128"/>
      <c r="B26" s="129"/>
      <c r="C26" s="72">
        <v>17</v>
      </c>
      <c r="D26" s="73">
        <v>22</v>
      </c>
      <c r="E26" s="72">
        <v>10</v>
      </c>
      <c r="F26" s="73">
        <v>16</v>
      </c>
      <c r="G26" s="72">
        <v>10</v>
      </c>
      <c r="H26" s="73">
        <v>21</v>
      </c>
      <c r="I26" s="72">
        <v>11</v>
      </c>
      <c r="J26" s="73">
        <v>20</v>
      </c>
      <c r="K26" s="72">
        <v>14</v>
      </c>
      <c r="L26" s="73">
        <v>14</v>
      </c>
      <c r="M26" s="72">
        <v>26</v>
      </c>
      <c r="N26" s="73">
        <v>20</v>
      </c>
      <c r="O26" s="130"/>
      <c r="P26" s="130"/>
      <c r="Q26" s="74"/>
      <c r="R26" s="75">
        <f>SUBTOTAL(9,C26:P26)</f>
        <v>201</v>
      </c>
      <c r="S26" s="131"/>
      <c r="T26" s="132"/>
    </row>
    <row r="27" spans="1:20" x14ac:dyDescent="0.25">
      <c r="P27" s="76" t="str">
        <f>IF(Q27&lt;&gt;R27,"! Väravate vahe ei ole õige. Andmete sisestus pooleli või tulemused sisestatud valesti =&gt;&gt;"," ")</f>
        <v xml:space="preserve"> </v>
      </c>
      <c r="Q27">
        <f>SUM(Q6:Q26)</f>
        <v>1265</v>
      </c>
      <c r="R27">
        <f>R8+R11+R14+R17+R20+R23+R26</f>
        <v>1265</v>
      </c>
    </row>
  </sheetData>
  <sheetProtection selectLockedCells="1" selectUnlockedCells="1"/>
  <mergeCells count="43">
    <mergeCell ref="A24:A26"/>
    <mergeCell ref="B24:B26"/>
    <mergeCell ref="O24:P26"/>
    <mergeCell ref="S24:S26"/>
    <mergeCell ref="T24:T26"/>
    <mergeCell ref="A18:A20"/>
    <mergeCell ref="B18:B20"/>
    <mergeCell ref="K18:L20"/>
    <mergeCell ref="S18:S20"/>
    <mergeCell ref="T18:T20"/>
    <mergeCell ref="A21:A23"/>
    <mergeCell ref="B21:B23"/>
    <mergeCell ref="M21:N23"/>
    <mergeCell ref="S21:S23"/>
    <mergeCell ref="T21:T23"/>
    <mergeCell ref="A12:A14"/>
    <mergeCell ref="B12:B14"/>
    <mergeCell ref="G12:H14"/>
    <mergeCell ref="S12:S14"/>
    <mergeCell ref="T12:T14"/>
    <mergeCell ref="A15:A17"/>
    <mergeCell ref="B15:B17"/>
    <mergeCell ref="I15:J17"/>
    <mergeCell ref="S15:S17"/>
    <mergeCell ref="T15:T17"/>
    <mergeCell ref="T6:T8"/>
    <mergeCell ref="A9:A11"/>
    <mergeCell ref="B9:B11"/>
    <mergeCell ref="E9:F11"/>
    <mergeCell ref="S9:S11"/>
    <mergeCell ref="T9:T11"/>
    <mergeCell ref="S6:S8"/>
    <mergeCell ref="O5:P5"/>
    <mergeCell ref="Q5:R5"/>
    <mergeCell ref="A6:A8"/>
    <mergeCell ref="B6:B8"/>
    <mergeCell ref="C6:D8"/>
    <mergeCell ref="C5:D5"/>
    <mergeCell ref="E5:F5"/>
    <mergeCell ref="G5:H5"/>
    <mergeCell ref="I5:J5"/>
    <mergeCell ref="K5:L5"/>
    <mergeCell ref="M5:N5"/>
  </mergeCells>
  <pageMargins left="0.74791666666666667" right="0.31527777777777777" top="0.6694444444444444" bottom="0.70833333333333337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D14" sqref="D14"/>
    </sheetView>
  </sheetViews>
  <sheetFormatPr defaultColWidth="9.109375" defaultRowHeight="13.8" x14ac:dyDescent="0.3"/>
  <cols>
    <col min="1" max="1" width="7.109375" style="77" customWidth="1"/>
    <col min="2" max="2" width="21.6640625" style="77" customWidth="1"/>
    <col min="3" max="3" width="1.109375" style="78" customWidth="1"/>
    <col min="4" max="4" width="7.88671875" style="77" customWidth="1"/>
    <col min="5" max="5" width="21.6640625" style="77" customWidth="1"/>
    <col min="6" max="6" width="1.109375" style="78" customWidth="1"/>
    <col min="7" max="7" width="8.5546875" style="77" customWidth="1"/>
    <col min="8" max="8" width="21.6640625" style="77" customWidth="1"/>
    <col min="9" max="16384" width="9.109375" style="77"/>
  </cols>
  <sheetData>
    <row r="1" spans="1:8" ht="18" x14ac:dyDescent="0.35">
      <c r="A1" s="79" t="str">
        <f>Ajakava!A1</f>
        <v>2017 EESTI MEISTRIVÕISTLUSED KÄSIPALLIS</v>
      </c>
    </row>
    <row r="2" spans="1:8" ht="18" x14ac:dyDescent="0.35">
      <c r="A2" s="79" t="str">
        <f>Ajakava!A2</f>
        <v>NEIDUDE D2 KLASS</v>
      </c>
      <c r="E2" s="80" t="s">
        <v>19</v>
      </c>
      <c r="G2" s="81" t="s">
        <v>20</v>
      </c>
    </row>
    <row r="3" spans="1:8" ht="15.6" x14ac:dyDescent="0.3">
      <c r="A3" s="82" t="str">
        <f>Ajakava!D2</f>
        <v>sündinud 2005 ja hiljem</v>
      </c>
      <c r="E3" s="80" t="s">
        <v>3</v>
      </c>
      <c r="G3" s="81" t="s">
        <v>4</v>
      </c>
      <c r="H3" s="83"/>
    </row>
    <row r="4" spans="1:8" ht="15.6" x14ac:dyDescent="0.3">
      <c r="G4" s="80"/>
      <c r="H4" s="83"/>
    </row>
    <row r="5" spans="1:8" ht="15.6" x14ac:dyDescent="0.3">
      <c r="A5" s="133" t="s">
        <v>32</v>
      </c>
      <c r="B5" s="133"/>
      <c r="C5" s="133"/>
    </row>
    <row r="6" spans="1:8" ht="15.6" x14ac:dyDescent="0.3">
      <c r="A6" s="84"/>
      <c r="B6" s="85" t="s">
        <v>33</v>
      </c>
      <c r="C6" s="84"/>
      <c r="D6" s="134" t="s">
        <v>34</v>
      </c>
      <c r="E6" s="134"/>
      <c r="F6" s="86"/>
      <c r="G6" s="135" t="s">
        <v>35</v>
      </c>
      <c r="H6" s="135"/>
    </row>
    <row r="7" spans="1:8" ht="16.5" customHeight="1" x14ac:dyDescent="0.3">
      <c r="A7" s="87" t="s">
        <v>36</v>
      </c>
      <c r="B7" s="136" t="s">
        <v>59</v>
      </c>
      <c r="C7" s="136"/>
      <c r="D7" s="137" t="s">
        <v>111</v>
      </c>
      <c r="E7" s="137"/>
      <c r="G7" s="136" t="s">
        <v>60</v>
      </c>
      <c r="H7" s="136"/>
    </row>
    <row r="8" spans="1:8" ht="16.5" customHeight="1" x14ac:dyDescent="0.3">
      <c r="A8" s="87" t="s">
        <v>37</v>
      </c>
      <c r="B8" s="136" t="s">
        <v>12</v>
      </c>
      <c r="C8" s="136"/>
      <c r="D8" s="137" t="s">
        <v>112</v>
      </c>
      <c r="E8" s="137"/>
      <c r="G8" s="136" t="s">
        <v>61</v>
      </c>
      <c r="H8" s="136"/>
    </row>
    <row r="9" spans="1:8" ht="16.5" customHeight="1" x14ac:dyDescent="0.3">
      <c r="A9" s="87" t="s">
        <v>38</v>
      </c>
      <c r="B9" s="136" t="s">
        <v>13</v>
      </c>
      <c r="C9" s="136"/>
      <c r="D9" s="137" t="s">
        <v>111</v>
      </c>
      <c r="E9" s="137"/>
      <c r="G9" s="136" t="s">
        <v>62</v>
      </c>
      <c r="H9" s="136"/>
    </row>
    <row r="10" spans="1:8" ht="16.5" customHeight="1" x14ac:dyDescent="0.3">
      <c r="A10" s="87" t="s">
        <v>39</v>
      </c>
      <c r="B10" s="136" t="s">
        <v>11</v>
      </c>
      <c r="C10" s="136"/>
      <c r="D10" s="137" t="s">
        <v>113</v>
      </c>
      <c r="E10" s="137"/>
      <c r="G10" s="136" t="s">
        <v>94</v>
      </c>
      <c r="H10" s="136"/>
    </row>
    <row r="11" spans="1:8" ht="16.5" customHeight="1" x14ac:dyDescent="0.3">
      <c r="A11" s="87" t="s">
        <v>40</v>
      </c>
      <c r="B11" s="136" t="s">
        <v>93</v>
      </c>
      <c r="C11" s="136"/>
      <c r="D11" s="137" t="s">
        <v>111</v>
      </c>
      <c r="E11" s="137"/>
      <c r="G11" s="136" t="s">
        <v>95</v>
      </c>
      <c r="H11" s="136"/>
    </row>
    <row r="12" spans="1:8" ht="16.5" customHeight="1" x14ac:dyDescent="0.3">
      <c r="A12" s="87" t="s">
        <v>41</v>
      </c>
      <c r="B12" s="136" t="s">
        <v>15</v>
      </c>
      <c r="C12" s="136"/>
      <c r="D12" s="137" t="s">
        <v>114</v>
      </c>
      <c r="E12" s="137"/>
      <c r="G12" s="136" t="s">
        <v>58</v>
      </c>
      <c r="H12" s="136"/>
    </row>
    <row r="13" spans="1:8" ht="16.5" customHeight="1" x14ac:dyDescent="0.3">
      <c r="A13" s="87" t="s">
        <v>42</v>
      </c>
      <c r="B13" s="136" t="s">
        <v>14</v>
      </c>
      <c r="C13" s="136"/>
      <c r="D13" s="137" t="s">
        <v>115</v>
      </c>
      <c r="E13" s="137"/>
      <c r="G13" s="136" t="s">
        <v>57</v>
      </c>
      <c r="H13" s="136"/>
    </row>
    <row r="14" spans="1:8" x14ac:dyDescent="0.3">
      <c r="A14" s="88"/>
      <c r="B14" s="88"/>
      <c r="D14" s="88"/>
      <c r="E14" s="88"/>
      <c r="G14" s="88"/>
      <c r="H14" s="88"/>
    </row>
    <row r="15" spans="1:8" ht="21" x14ac:dyDescent="0.4">
      <c r="A15" s="89" t="s">
        <v>43</v>
      </c>
      <c r="B15" s="90" t="str">
        <f>IF(B7&gt;0,B7,"")</f>
        <v>SK Reval-Sport/Tallinna SK</v>
      </c>
      <c r="D15" s="89" t="s">
        <v>44</v>
      </c>
      <c r="E15" s="90" t="str">
        <f>IF(B8&gt;0,B8,"")</f>
        <v>Aruküla SK</v>
      </c>
      <c r="G15" s="89" t="s">
        <v>45</v>
      </c>
      <c r="H15" s="90" t="str">
        <f>IF(B9&gt;0,B9,"")</f>
        <v>SK Reval-Sport/ Padise</v>
      </c>
    </row>
    <row r="16" spans="1:8" ht="14.4" x14ac:dyDescent="0.3">
      <c r="A16" s="91">
        <v>1</v>
      </c>
      <c r="B16" s="92" t="s">
        <v>63</v>
      </c>
      <c r="D16" s="91">
        <v>1</v>
      </c>
      <c r="E16" s="110" t="s">
        <v>79</v>
      </c>
      <c r="G16" s="91">
        <v>1</v>
      </c>
      <c r="H16" s="92" t="s">
        <v>96</v>
      </c>
    </row>
    <row r="17" spans="1:8" ht="14.4" x14ac:dyDescent="0.3">
      <c r="A17" s="91">
        <v>2</v>
      </c>
      <c r="B17" s="92" t="s">
        <v>64</v>
      </c>
      <c r="D17" s="91">
        <v>2</v>
      </c>
      <c r="E17" s="92" t="s">
        <v>80</v>
      </c>
      <c r="G17" s="91">
        <v>2</v>
      </c>
      <c r="H17" s="92" t="s">
        <v>97</v>
      </c>
    </row>
    <row r="18" spans="1:8" ht="14.4" x14ac:dyDescent="0.3">
      <c r="A18" s="91">
        <v>3</v>
      </c>
      <c r="B18" s="92" t="s">
        <v>65</v>
      </c>
      <c r="D18" s="91">
        <v>3</v>
      </c>
      <c r="E18" s="92" t="s">
        <v>81</v>
      </c>
      <c r="G18" s="91">
        <v>3</v>
      </c>
      <c r="H18" s="92" t="s">
        <v>98</v>
      </c>
    </row>
    <row r="19" spans="1:8" ht="14.4" x14ac:dyDescent="0.3">
      <c r="A19" s="91">
        <v>4</v>
      </c>
      <c r="B19" s="92" t="s">
        <v>66</v>
      </c>
      <c r="D19" s="91">
        <v>4</v>
      </c>
      <c r="E19" s="92" t="s">
        <v>56</v>
      </c>
      <c r="G19" s="91">
        <v>4</v>
      </c>
      <c r="H19" s="92" t="s">
        <v>99</v>
      </c>
    </row>
    <row r="20" spans="1:8" ht="14.4" x14ac:dyDescent="0.3">
      <c r="A20" s="91">
        <v>5</v>
      </c>
      <c r="B20" s="92" t="s">
        <v>67</v>
      </c>
      <c r="D20" s="91">
        <v>5</v>
      </c>
      <c r="E20" s="92" t="s">
        <v>82</v>
      </c>
      <c r="G20" s="91">
        <v>5</v>
      </c>
      <c r="H20" s="92" t="s">
        <v>100</v>
      </c>
    </row>
    <row r="21" spans="1:8" ht="14.4" x14ac:dyDescent="0.3">
      <c r="A21" s="91">
        <v>6</v>
      </c>
      <c r="B21" s="92" t="s">
        <v>68</v>
      </c>
      <c r="D21" s="91">
        <v>6</v>
      </c>
      <c r="E21" s="92" t="s">
        <v>83</v>
      </c>
      <c r="G21" s="91">
        <v>6</v>
      </c>
      <c r="H21" s="92" t="s">
        <v>91</v>
      </c>
    </row>
    <row r="22" spans="1:8" ht="14.4" x14ac:dyDescent="0.3">
      <c r="A22" s="91">
        <v>7</v>
      </c>
      <c r="B22" s="92" t="s">
        <v>69</v>
      </c>
      <c r="D22" s="91">
        <v>7</v>
      </c>
      <c r="E22" s="92" t="s">
        <v>84</v>
      </c>
      <c r="G22" s="91">
        <v>7</v>
      </c>
      <c r="H22" s="92" t="s">
        <v>101</v>
      </c>
    </row>
    <row r="23" spans="1:8" ht="14.4" x14ac:dyDescent="0.3">
      <c r="A23" s="91">
        <v>8</v>
      </c>
      <c r="B23" s="92" t="s">
        <v>70</v>
      </c>
      <c r="D23" s="91">
        <v>8</v>
      </c>
      <c r="E23" s="92" t="s">
        <v>85</v>
      </c>
      <c r="G23" s="91">
        <v>8</v>
      </c>
      <c r="H23" s="92" t="s">
        <v>102</v>
      </c>
    </row>
    <row r="24" spans="1:8" ht="14.4" x14ac:dyDescent="0.3">
      <c r="A24" s="91">
        <v>9</v>
      </c>
      <c r="B24" s="92" t="s">
        <v>71</v>
      </c>
      <c r="D24" s="91">
        <v>9</v>
      </c>
      <c r="E24" s="92" t="s">
        <v>86</v>
      </c>
      <c r="G24" s="91">
        <v>9</v>
      </c>
      <c r="H24" s="92" t="s">
        <v>55</v>
      </c>
    </row>
    <row r="25" spans="1:8" ht="14.4" x14ac:dyDescent="0.3">
      <c r="A25" s="91">
        <v>10</v>
      </c>
      <c r="B25" s="92" t="s">
        <v>72</v>
      </c>
      <c r="D25" s="91">
        <v>10</v>
      </c>
      <c r="E25" s="92" t="s">
        <v>87</v>
      </c>
      <c r="G25" s="91">
        <v>10</v>
      </c>
      <c r="H25" s="92" t="s">
        <v>103</v>
      </c>
    </row>
    <row r="26" spans="1:8" ht="14.4" x14ac:dyDescent="0.3">
      <c r="A26" s="91">
        <v>11</v>
      </c>
      <c r="B26" s="92" t="s">
        <v>73</v>
      </c>
      <c r="D26" s="91">
        <v>11</v>
      </c>
      <c r="E26" s="92" t="s">
        <v>88</v>
      </c>
      <c r="G26" s="91">
        <v>11</v>
      </c>
      <c r="H26" s="92" t="s">
        <v>104</v>
      </c>
    </row>
    <row r="27" spans="1:8" ht="14.4" x14ac:dyDescent="0.3">
      <c r="A27" s="91">
        <v>12</v>
      </c>
      <c r="B27" s="92" t="s">
        <v>74</v>
      </c>
      <c r="D27" s="91">
        <v>12</v>
      </c>
      <c r="E27" s="92"/>
      <c r="G27" s="91">
        <v>12</v>
      </c>
      <c r="H27" s="92" t="s">
        <v>105</v>
      </c>
    </row>
    <row r="28" spans="1:8" ht="14.4" x14ac:dyDescent="0.3">
      <c r="A28" s="91">
        <v>13</v>
      </c>
      <c r="B28" s="92" t="s">
        <v>75</v>
      </c>
      <c r="D28" s="91">
        <v>13</v>
      </c>
      <c r="E28" s="92"/>
      <c r="G28" s="91">
        <v>13</v>
      </c>
      <c r="H28" s="92" t="s">
        <v>106</v>
      </c>
    </row>
    <row r="29" spans="1:8" ht="14.4" x14ac:dyDescent="0.3">
      <c r="A29" s="91">
        <v>14</v>
      </c>
      <c r="B29" s="92" t="s">
        <v>76</v>
      </c>
      <c r="D29" s="91">
        <v>14</v>
      </c>
      <c r="E29" s="92"/>
      <c r="G29" s="91">
        <v>14</v>
      </c>
      <c r="H29" s="92" t="s">
        <v>107</v>
      </c>
    </row>
    <row r="30" spans="1:8" ht="14.4" x14ac:dyDescent="0.3">
      <c r="A30" s="93">
        <v>15</v>
      </c>
      <c r="B30" s="94"/>
      <c r="D30" s="93">
        <v>15</v>
      </c>
      <c r="E30" s="94"/>
      <c r="G30" s="93">
        <v>15</v>
      </c>
      <c r="H30" s="94" t="s">
        <v>108</v>
      </c>
    </row>
    <row r="31" spans="1:8" x14ac:dyDescent="0.3">
      <c r="A31" s="95" t="s">
        <v>46</v>
      </c>
      <c r="B31" s="92" t="s">
        <v>77</v>
      </c>
      <c r="D31" s="95" t="s">
        <v>46</v>
      </c>
      <c r="E31" s="92" t="s">
        <v>89</v>
      </c>
      <c r="G31" s="95" t="s">
        <v>46</v>
      </c>
      <c r="H31" s="92" t="s">
        <v>109</v>
      </c>
    </row>
    <row r="32" spans="1:8" x14ac:dyDescent="0.3">
      <c r="A32" s="96" t="s">
        <v>46</v>
      </c>
      <c r="B32" s="97" t="s">
        <v>78</v>
      </c>
      <c r="D32" s="96" t="s">
        <v>46</v>
      </c>
      <c r="E32" s="97" t="s">
        <v>90</v>
      </c>
      <c r="G32" s="96" t="s">
        <v>46</v>
      </c>
      <c r="H32" s="97" t="s">
        <v>110</v>
      </c>
    </row>
    <row r="34" spans="1:8" ht="15.6" x14ac:dyDescent="0.3">
      <c r="A34" s="98" t="s">
        <v>47</v>
      </c>
      <c r="B34" s="98"/>
    </row>
    <row r="35" spans="1:8" ht="15.6" x14ac:dyDescent="0.3">
      <c r="A35" s="98"/>
      <c r="B35" s="85" t="s">
        <v>48</v>
      </c>
      <c r="D35" s="139" t="s">
        <v>33</v>
      </c>
      <c r="E35" s="139"/>
    </row>
    <row r="36" spans="1:8" ht="14.4" x14ac:dyDescent="0.3">
      <c r="A36" s="99" t="s">
        <v>36</v>
      </c>
      <c r="B36" s="138" t="s">
        <v>71</v>
      </c>
      <c r="C36" s="138"/>
      <c r="D36" s="138" t="str">
        <f t="shared" ref="D36" si="0">IF(B7&gt;0,B7,"")</f>
        <v>SK Reval-Sport/Tallinna SK</v>
      </c>
      <c r="E36" s="138"/>
    </row>
    <row r="37" spans="1:8" ht="14.4" x14ac:dyDescent="0.3">
      <c r="A37" s="99" t="s">
        <v>37</v>
      </c>
      <c r="B37" s="138" t="s">
        <v>56</v>
      </c>
      <c r="C37" s="138"/>
      <c r="D37" s="138" t="s">
        <v>12</v>
      </c>
      <c r="E37" s="138"/>
    </row>
    <row r="38" spans="1:8" ht="14.4" x14ac:dyDescent="0.3">
      <c r="A38" s="99" t="s">
        <v>38</v>
      </c>
      <c r="B38" s="138" t="s">
        <v>55</v>
      </c>
      <c r="C38" s="138"/>
      <c r="D38" s="138" t="s">
        <v>54</v>
      </c>
      <c r="E38" s="138"/>
    </row>
    <row r="39" spans="1:8" ht="14.4" x14ac:dyDescent="0.3">
      <c r="A39" s="99" t="s">
        <v>39</v>
      </c>
      <c r="B39" s="138" t="s">
        <v>53</v>
      </c>
      <c r="C39" s="138"/>
      <c r="D39" s="138" t="s">
        <v>11</v>
      </c>
      <c r="E39" s="138"/>
    </row>
    <row r="40" spans="1:8" ht="14.4" x14ac:dyDescent="0.3">
      <c r="A40" s="99" t="s">
        <v>40</v>
      </c>
      <c r="B40" s="138" t="s">
        <v>92</v>
      </c>
      <c r="C40" s="138"/>
      <c r="D40" s="138" t="s">
        <v>93</v>
      </c>
      <c r="E40" s="138"/>
    </row>
    <row r="41" spans="1:8" ht="14.4" x14ac:dyDescent="0.3">
      <c r="A41" s="99" t="s">
        <v>41</v>
      </c>
      <c r="B41" s="138" t="s">
        <v>52</v>
      </c>
      <c r="C41" s="138"/>
      <c r="D41" s="138" t="s">
        <v>15</v>
      </c>
      <c r="E41" s="138"/>
    </row>
    <row r="42" spans="1:8" ht="14.4" x14ac:dyDescent="0.3">
      <c r="A42" s="99" t="s">
        <v>42</v>
      </c>
      <c r="B42" s="138" t="s">
        <v>51</v>
      </c>
      <c r="C42" s="138"/>
      <c r="D42" s="138" t="s">
        <v>14</v>
      </c>
      <c r="E42" s="138"/>
    </row>
    <row r="43" spans="1:8" ht="15.6" x14ac:dyDescent="0.3">
      <c r="A43" s="88"/>
      <c r="B43" s="141"/>
      <c r="C43" s="141"/>
      <c r="D43" s="142"/>
      <c r="E43" s="142"/>
      <c r="F43" s="100"/>
      <c r="G43" s="88"/>
      <c r="H43" s="88"/>
    </row>
    <row r="44" spans="1:8" x14ac:dyDescent="0.3">
      <c r="C44" s="143" t="s">
        <v>48</v>
      </c>
      <c r="D44" s="143"/>
      <c r="E44" s="143"/>
      <c r="F44" s="143"/>
      <c r="G44" s="140" t="s">
        <v>33</v>
      </c>
      <c r="H44" s="140"/>
    </row>
    <row r="45" spans="1:8" s="98" customFormat="1" ht="15.6" x14ac:dyDescent="0.3">
      <c r="A45" s="144" t="s">
        <v>49</v>
      </c>
      <c r="B45" s="144"/>
      <c r="C45" s="145" t="s">
        <v>73</v>
      </c>
      <c r="D45" s="145"/>
      <c r="E45" s="145"/>
      <c r="F45" s="145"/>
      <c r="G45" s="145" t="s">
        <v>59</v>
      </c>
      <c r="H45" s="145"/>
    </row>
    <row r="46" spans="1:8" s="98" customFormat="1" ht="15.6" x14ac:dyDescent="0.3">
      <c r="A46" s="144" t="s">
        <v>50</v>
      </c>
      <c r="B46" s="144"/>
      <c r="C46" s="145" t="s">
        <v>91</v>
      </c>
      <c r="D46" s="145"/>
      <c r="E46" s="145"/>
      <c r="F46" s="145"/>
      <c r="G46" s="145" t="s">
        <v>54</v>
      </c>
      <c r="H46" s="145"/>
    </row>
    <row r="47" spans="1:8" x14ac:dyDescent="0.3">
      <c r="A47" s="88"/>
      <c r="B47" s="88"/>
      <c r="C47" s="100"/>
      <c r="D47" s="88"/>
      <c r="E47" s="88"/>
      <c r="F47" s="100"/>
      <c r="G47" s="88"/>
      <c r="H47" s="88"/>
    </row>
  </sheetData>
  <sheetProtection selectLockedCells="1" selectUnlockedCells="1"/>
  <mergeCells count="49">
    <mergeCell ref="A45:B45"/>
    <mergeCell ref="C45:F45"/>
    <mergeCell ref="G45:H45"/>
    <mergeCell ref="A46:B46"/>
    <mergeCell ref="C46:F46"/>
    <mergeCell ref="G46:H46"/>
    <mergeCell ref="G44:H44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C44:F44"/>
    <mergeCell ref="B38:C38"/>
    <mergeCell ref="D38:E38"/>
    <mergeCell ref="B12:C12"/>
    <mergeCell ref="D12:E12"/>
    <mergeCell ref="G12:H12"/>
    <mergeCell ref="B13:C13"/>
    <mergeCell ref="D13:E13"/>
    <mergeCell ref="G13:H13"/>
    <mergeCell ref="D35:E35"/>
    <mergeCell ref="B36:C36"/>
    <mergeCell ref="D36:E36"/>
    <mergeCell ref="B37:C37"/>
    <mergeCell ref="D37:E37"/>
    <mergeCell ref="B10:C10"/>
    <mergeCell ref="D10:E10"/>
    <mergeCell ref="G10:H10"/>
    <mergeCell ref="B11:C11"/>
    <mergeCell ref="D11:E11"/>
    <mergeCell ref="G11:H11"/>
    <mergeCell ref="B8:C8"/>
    <mergeCell ref="D8:E8"/>
    <mergeCell ref="G8:H8"/>
    <mergeCell ref="B9:C9"/>
    <mergeCell ref="D9:E9"/>
    <mergeCell ref="G9:H9"/>
    <mergeCell ref="A5:C5"/>
    <mergeCell ref="D6:E6"/>
    <mergeCell ref="G6:H6"/>
    <mergeCell ref="B7:C7"/>
    <mergeCell ref="D7:E7"/>
    <mergeCell ref="G7:H7"/>
  </mergeCells>
  <pageMargins left="0.75" right="0.32013888888888886" top="0.87013888888888891" bottom="0.4701388888888888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Tabel_täitmiseks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Pirje</cp:lastModifiedBy>
  <cp:lastPrinted>2017-05-14T07:06:51Z</cp:lastPrinted>
  <dcterms:created xsi:type="dcterms:W3CDTF">2017-05-13T07:42:06Z</dcterms:created>
  <dcterms:modified xsi:type="dcterms:W3CDTF">2017-05-14T14:45:01Z</dcterms:modified>
</cp:coreProperties>
</file>