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76" windowWidth="18876" windowHeight="8676" activeTab="1"/>
  </bookViews>
  <sheets>
    <sheet name="Ajakava" sheetId="1" r:id="rId1"/>
    <sheet name="Tabel" sheetId="2" r:id="rId2"/>
    <sheet name="Kokkuvõte" sheetId="3" state="hidden" r:id="rId3"/>
  </sheets>
  <calcPr calcId="145621"/>
</workbook>
</file>

<file path=xl/calcChain.xml><?xml version="1.0" encoding="utf-8"?>
<calcChain xmlns="http://schemas.openxmlformats.org/spreadsheetml/2006/main">
  <c r="H16" i="3" l="1"/>
  <c r="E16" i="3"/>
  <c r="B16" i="3"/>
  <c r="G3" i="3"/>
  <c r="E3" i="3"/>
  <c r="A3" i="3"/>
  <c r="G2" i="3"/>
  <c r="E2" i="3"/>
  <c r="A2" i="3"/>
  <c r="A1" i="3"/>
  <c r="R26" i="2"/>
  <c r="Q25" i="2"/>
  <c r="R25" i="2" s="1"/>
  <c r="S24" i="2"/>
  <c r="R23" i="2"/>
  <c r="Q22" i="2"/>
  <c r="R22" i="2" s="1"/>
  <c r="S21" i="2"/>
  <c r="R20" i="2"/>
  <c r="Q19" i="2"/>
  <c r="R19" i="2" s="1"/>
  <c r="S18" i="2"/>
  <c r="R17" i="2"/>
  <c r="Q16" i="2"/>
  <c r="R16" i="2" s="1"/>
  <c r="S15" i="2"/>
  <c r="R14" i="2"/>
  <c r="Q13" i="2"/>
  <c r="R13" i="2" s="1"/>
  <c r="S12" i="2"/>
  <c r="R11" i="2"/>
  <c r="Q10" i="2"/>
  <c r="R10" i="2" s="1"/>
  <c r="S9" i="2"/>
  <c r="R8" i="2"/>
  <c r="Q7" i="2"/>
  <c r="R7" i="2" s="1"/>
  <c r="S6" i="2"/>
  <c r="A3" i="2"/>
  <c r="A2" i="2"/>
  <c r="A1" i="2"/>
  <c r="A23" i="1"/>
  <c r="A24" i="1" s="1"/>
  <c r="A25" i="1" s="1"/>
  <c r="A26" i="1" s="1"/>
  <c r="A27" i="1" s="1"/>
  <c r="A28" i="1" s="1"/>
  <c r="A15" i="1"/>
  <c r="A16" i="1" s="1"/>
  <c r="A17" i="1" s="1"/>
  <c r="A18" i="1" s="1"/>
  <c r="A19" i="1" s="1"/>
  <c r="A20" i="1" s="1"/>
  <c r="A13" i="1"/>
  <c r="A21" i="1" s="1"/>
  <c r="B8" i="1"/>
  <c r="B9" i="1" s="1"/>
  <c r="B10" i="1" s="1"/>
  <c r="B11" i="1" s="1"/>
  <c r="B12" i="1" s="1"/>
  <c r="B14" i="1" s="1"/>
  <c r="B15" i="1" s="1"/>
  <c r="B16" i="1" s="1"/>
  <c r="B17" i="1" s="1"/>
  <c r="B18" i="1" s="1"/>
  <c r="B19" i="1" s="1"/>
  <c r="B20" i="1" s="1"/>
  <c r="B22" i="1" s="1"/>
  <c r="B23" i="1" s="1"/>
  <c r="B24" i="1" s="1"/>
  <c r="B25" i="1" s="1"/>
  <c r="B26" i="1" s="1"/>
  <c r="B27" i="1" s="1"/>
  <c r="B28" i="1" s="1"/>
  <c r="B7" i="1"/>
  <c r="A7" i="1"/>
  <c r="A8" i="1" s="1"/>
  <c r="A9" i="1" s="1"/>
  <c r="A10" i="1" s="1"/>
  <c r="A11" i="1" s="1"/>
  <c r="A12" i="1" s="1"/>
  <c r="R27" i="2" l="1"/>
  <c r="Q27" i="2"/>
  <c r="O27" i="2" l="1"/>
</calcChain>
</file>

<file path=xl/sharedStrings.xml><?xml version="1.0" encoding="utf-8"?>
<sst xmlns="http://schemas.openxmlformats.org/spreadsheetml/2006/main" count="143" uniqueCount="64">
  <si>
    <t>09.02.-11.02.2018</t>
  </si>
  <si>
    <t>VIIMSI</t>
  </si>
  <si>
    <t>13.04.-15.04.2018</t>
  </si>
  <si>
    <t>KEHRA</t>
  </si>
  <si>
    <t>VÕISTKOND</t>
  </si>
  <si>
    <t>V – VAHE</t>
  </si>
  <si>
    <t>PUNKTE</t>
  </si>
  <si>
    <t>KOHT</t>
  </si>
  <si>
    <t>VALGA KÄVAL</t>
  </si>
  <si>
    <t>ARUKÜLA SK</t>
  </si>
  <si>
    <t>HC TALLINN 2</t>
  </si>
  <si>
    <t>HC TALLINN 3</t>
  </si>
  <si>
    <t>HC TALLINN 4</t>
  </si>
  <si>
    <t>HV VIIMSI</t>
  </si>
  <si>
    <t>HC TARTU</t>
  </si>
  <si>
    <t>Paremusjärjestus</t>
  </si>
  <si>
    <t>Võistkonna nimi</t>
  </si>
  <si>
    <t>Klubi nimi</t>
  </si>
  <si>
    <t>Treener(id)</t>
  </si>
  <si>
    <t>1.</t>
  </si>
  <si>
    <t>2.</t>
  </si>
  <si>
    <t>3.</t>
  </si>
  <si>
    <t>4.</t>
  </si>
  <si>
    <t>5.</t>
  </si>
  <si>
    <t>6.</t>
  </si>
  <si>
    <t>7.</t>
  </si>
  <si>
    <t>8.</t>
  </si>
  <si>
    <t>I</t>
  </si>
  <si>
    <t>II</t>
  </si>
  <si>
    <t>III</t>
  </si>
  <si>
    <t>Treener:</t>
  </si>
  <si>
    <t>Võistkondade parimad mängijad:</t>
  </si>
  <si>
    <t>Mängija nimi</t>
  </si>
  <si>
    <t>Turniiri parim mängija:</t>
  </si>
  <si>
    <t>Turniiri parim väravavaht:</t>
  </si>
  <si>
    <t>2018 EESTI MEISTRIVÕISTLUSED KÄSIPALLIS</t>
  </si>
  <si>
    <t>NOORMEHED D KLASS  - 2. liiga</t>
  </si>
  <si>
    <t>sündinud 2005 ja hiljem</t>
  </si>
  <si>
    <t>I etapp</t>
  </si>
  <si>
    <t>Mänguaeg 2×15 min</t>
  </si>
  <si>
    <t>Viimsi Keskkool</t>
  </si>
  <si>
    <t>HC Viimsi</t>
  </si>
  <si>
    <t>HC Tallinn 3</t>
  </si>
  <si>
    <t>-</t>
  </si>
  <si>
    <t>23</t>
  </si>
  <si>
    <t>Valga Käval</t>
  </si>
  <si>
    <t>HC Tallinn 2</t>
  </si>
  <si>
    <t>26</t>
  </si>
  <si>
    <t>HC Tallinn 4</t>
  </si>
  <si>
    <t>Aruküla SK</t>
  </si>
  <si>
    <t>19</t>
  </si>
  <si>
    <t>HC Tartu</t>
  </si>
  <si>
    <t>22</t>
  </si>
  <si>
    <t>15</t>
  </si>
  <si>
    <t>13</t>
  </si>
  <si>
    <t>9</t>
  </si>
  <si>
    <t>14</t>
  </si>
  <si>
    <t>21</t>
  </si>
  <si>
    <t>11</t>
  </si>
  <si>
    <t>28</t>
  </si>
  <si>
    <t>16</t>
  </si>
  <si>
    <t>27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</si>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</sst>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5]dddd\,\ d\.\ mmmm\ yyyy"/>
  </numFmts>
  <fonts count="34">
    <font>
      <sz val="10"/>
      <color rgb="FF000000"/>
      <name val="Arial"/>
    </font>
    <font>
      <b/>
      <sz val="14"/>
      <name val="Calibri"/>
    </font>
    <font>
      <b/>
      <sz val="10"/>
      <name val="Calibri"/>
    </font>
    <font>
      <sz val="10"/>
      <name val="Calibri"/>
    </font>
    <font>
      <sz val="14"/>
      <name val="Calibri"/>
    </font>
    <font>
      <b/>
      <sz val="11"/>
      <name val="Calibri"/>
    </font>
    <font>
      <sz val="12"/>
      <color rgb="FF000000"/>
      <name val="Calibri"/>
    </font>
    <font>
      <sz val="11"/>
      <name val="Calibri"/>
    </font>
    <font>
      <sz val="12"/>
      <name val="Arial"/>
    </font>
    <font>
      <sz val="12"/>
      <name val="Arial Narrow"/>
    </font>
    <font>
      <sz val="10"/>
      <name val="Arial"/>
    </font>
    <font>
      <sz val="14"/>
      <name val="Arial Narrow"/>
    </font>
    <font>
      <b/>
      <sz val="12"/>
      <color rgb="FF1FB714"/>
      <name val="Arial"/>
    </font>
    <font>
      <b/>
      <sz val="12"/>
      <name val="Arial"/>
    </font>
    <font>
      <b/>
      <sz val="16"/>
      <name val="Arial Narrow"/>
    </font>
    <font>
      <b/>
      <sz val="16"/>
      <name val="Book Antiqua"/>
    </font>
    <font>
      <sz val="9"/>
      <color rgb="FF000000"/>
      <name val="Calibri"/>
    </font>
    <font>
      <sz val="9"/>
      <color rgb="FFDD0806"/>
      <name val="Merriweather"/>
    </font>
    <font>
      <sz val="10"/>
      <name val="Arial"/>
    </font>
    <font>
      <u/>
      <sz val="11"/>
      <name val="Calibri"/>
    </font>
    <font>
      <u/>
      <sz val="12"/>
      <name val="Calibri"/>
    </font>
    <font>
      <i/>
      <u/>
      <sz val="9"/>
      <name val="Calibri"/>
    </font>
    <font>
      <i/>
      <u/>
      <sz val="9"/>
      <name val="Calibri"/>
    </font>
    <font>
      <u/>
      <sz val="10"/>
      <name val="Calibri"/>
    </font>
    <font>
      <i/>
      <u/>
      <sz val="10"/>
      <name val="Calibri"/>
    </font>
    <font>
      <b/>
      <i/>
      <sz val="16"/>
      <name val="Garamond"/>
    </font>
    <font>
      <sz val="12"/>
      <name val="Calibri"/>
    </font>
    <font>
      <i/>
      <u/>
      <sz val="9"/>
      <name val="Calibri"/>
    </font>
    <font>
      <b/>
      <sz val="14"/>
      <name val="Cambria"/>
    </font>
    <font>
      <b/>
      <sz val="12"/>
      <name val="Cambria"/>
    </font>
    <font>
      <sz val="10"/>
      <name val="Cambria"/>
    </font>
    <font>
      <sz val="12"/>
      <name val="Cambria"/>
    </font>
    <font>
      <b/>
      <sz val="12"/>
      <name val="Calibri"/>
    </font>
    <font>
      <b/>
      <sz val="11"/>
      <name val="Cambria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/>
    <xf numFmtId="0" fontId="13" fillId="0" borderId="13" xfId="0" applyFont="1" applyBorder="1" applyAlignment="1"/>
    <xf numFmtId="0" fontId="16" fillId="0" borderId="0" xfId="0" applyFont="1" applyAlignment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/>
    <xf numFmtId="0" fontId="8" fillId="0" borderId="19" xfId="0" applyFont="1" applyBorder="1" applyAlignment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/>
    <xf numFmtId="0" fontId="8" fillId="0" borderId="24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4" xfId="0" applyFont="1" applyBorder="1" applyAlignment="1"/>
    <xf numFmtId="0" fontId="8" fillId="0" borderId="35" xfId="0" applyFont="1" applyBorder="1" applyAlignment="1"/>
    <xf numFmtId="0" fontId="17" fillId="0" borderId="0" xfId="0" applyFont="1" applyAlignment="1">
      <alignment horizontal="right"/>
    </xf>
    <xf numFmtId="0" fontId="18" fillId="0" borderId="0" xfId="0" applyFont="1" applyAlignment="1"/>
    <xf numFmtId="49" fontId="7" fillId="0" borderId="0" xfId="0" applyNumberFormat="1" applyFont="1" applyAlignment="1">
      <alignment horizontal="right"/>
    </xf>
    <xf numFmtId="0" fontId="20" fillId="0" borderId="0" xfId="0" applyFont="1" applyAlignment="1"/>
    <xf numFmtId="0" fontId="21" fillId="0" borderId="0" xfId="0" applyFont="1" applyAlignment="1"/>
    <xf numFmtId="0" fontId="23" fillId="0" borderId="0" xfId="0" applyFont="1" applyAlignment="1"/>
    <xf numFmtId="0" fontId="3" fillId="0" borderId="0" xfId="0" applyFont="1" applyAlignment="1">
      <alignment horizontal="right"/>
    </xf>
    <xf numFmtId="0" fontId="3" fillId="0" borderId="39" xfId="0" applyFont="1" applyBorder="1" applyAlignment="1"/>
    <xf numFmtId="0" fontId="25" fillId="0" borderId="40" xfId="0" applyFont="1" applyBorder="1" applyAlignment="1">
      <alignment horizontal="center"/>
    </xf>
    <xf numFmtId="0" fontId="3" fillId="0" borderId="41" xfId="0" applyFont="1" applyBorder="1" applyAlignment="1"/>
    <xf numFmtId="0" fontId="7" fillId="0" borderId="42" xfId="0" applyFont="1" applyBorder="1" applyAlignment="1">
      <alignment horizontal="center"/>
    </xf>
    <xf numFmtId="0" fontId="3" fillId="0" borderId="43" xfId="0" applyFont="1" applyBorder="1" applyAlignment="1"/>
    <xf numFmtId="0" fontId="7" fillId="0" borderId="44" xfId="0" applyFont="1" applyBorder="1" applyAlignment="1">
      <alignment horizontal="center"/>
    </xf>
    <xf numFmtId="0" fontId="3" fillId="0" borderId="45" xfId="0" applyFont="1" applyBorder="1" applyAlignment="1"/>
    <xf numFmtId="0" fontId="3" fillId="0" borderId="42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0" fontId="3" fillId="0" borderId="47" xfId="0" applyFont="1" applyBorder="1" applyAlignment="1"/>
    <xf numFmtId="0" fontId="26" fillId="0" borderId="0" xfId="0" applyFont="1" applyAlignment="1"/>
    <xf numFmtId="0" fontId="3" fillId="0" borderId="39" xfId="0" applyFont="1" applyBorder="1" applyAlignment="1">
      <alignment horizontal="right"/>
    </xf>
    <xf numFmtId="0" fontId="2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9" fontId="26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49" fontId="31" fillId="0" borderId="0" xfId="0" applyNumberFormat="1" applyFont="1" applyAlignment="1">
      <alignment horizontal="right"/>
    </xf>
    <xf numFmtId="0" fontId="31" fillId="0" borderId="0" xfId="0" applyFont="1" applyAlignment="1"/>
    <xf numFmtId="0" fontId="32" fillId="0" borderId="0" xfId="0" applyFont="1" applyAlignment="1"/>
    <xf numFmtId="49" fontId="30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left"/>
    </xf>
    <xf numFmtId="0" fontId="3" fillId="0" borderId="31" xfId="0" applyFont="1" applyBorder="1" applyAlignment="1"/>
    <xf numFmtId="20" fontId="7" fillId="0" borderId="49" xfId="0" applyNumberFormat="1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50" xfId="0" applyFont="1" applyBorder="1" applyAlignment="1">
      <alignment horizontal="left" wrapText="1"/>
    </xf>
    <xf numFmtId="0" fontId="7" fillId="0" borderId="5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52" xfId="0" applyFont="1" applyBorder="1" applyAlignment="1">
      <alignment horizontal="center"/>
    </xf>
    <xf numFmtId="49" fontId="7" fillId="0" borderId="53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20" fontId="7" fillId="0" borderId="55" xfId="0" applyNumberFormat="1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56" xfId="0" applyFont="1" applyBorder="1" applyAlignment="1">
      <alignment horizontal="left" wrapText="1"/>
    </xf>
    <xf numFmtId="0" fontId="7" fillId="0" borderId="57" xfId="0" applyFont="1" applyBorder="1" applyAlignment="1">
      <alignment horizontal="left" wrapText="1"/>
    </xf>
    <xf numFmtId="0" fontId="7" fillId="0" borderId="58" xfId="0" applyFont="1" applyBorder="1" applyAlignment="1">
      <alignment horizontal="center"/>
    </xf>
    <xf numFmtId="49" fontId="7" fillId="0" borderId="59" xfId="0" applyNumberFormat="1" applyFont="1" applyBorder="1" applyAlignment="1">
      <alignment horizontal="center"/>
    </xf>
    <xf numFmtId="49" fontId="7" fillId="0" borderId="60" xfId="0" applyNumberFormat="1" applyFont="1" applyBorder="1" applyAlignment="1">
      <alignment horizontal="center"/>
    </xf>
    <xf numFmtId="20" fontId="7" fillId="0" borderId="61" xfId="0" applyNumberFormat="1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2" xfId="0" applyFont="1" applyBorder="1" applyAlignment="1">
      <alignment horizontal="left" wrapText="1"/>
    </xf>
    <xf numFmtId="0" fontId="7" fillId="0" borderId="63" xfId="0" applyFont="1" applyBorder="1" applyAlignment="1">
      <alignment horizontal="left" wrapText="1"/>
    </xf>
    <xf numFmtId="0" fontId="7" fillId="0" borderId="64" xfId="0" applyFont="1" applyBorder="1" applyAlignment="1">
      <alignment horizontal="center"/>
    </xf>
    <xf numFmtId="49" fontId="7" fillId="0" borderId="65" xfId="0" applyNumberFormat="1" applyFont="1" applyBorder="1" applyAlignment="1">
      <alignment horizontal="center"/>
    </xf>
    <xf numFmtId="49" fontId="7" fillId="0" borderId="6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164" fontId="33" fillId="0" borderId="0" xfId="0" applyNumberFormat="1" applyFont="1" applyAlignment="1">
      <alignment horizontal="left"/>
    </xf>
    <xf numFmtId="0" fontId="0" fillId="0" borderId="0" xfId="0" applyFont="1" applyAlignment="1"/>
    <xf numFmtId="0" fontId="8" fillId="0" borderId="26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21" xfId="0" applyFont="1" applyBorder="1"/>
    <xf numFmtId="0" fontId="11" fillId="0" borderId="29" xfId="0" applyFont="1" applyBorder="1" applyAlignment="1">
      <alignment horizontal="left" vertical="center"/>
    </xf>
    <xf numFmtId="0" fontId="10" fillId="0" borderId="16" xfId="0" applyFont="1" applyBorder="1"/>
    <xf numFmtId="0" fontId="10" fillId="0" borderId="22" xfId="0" applyFont="1" applyBorder="1"/>
    <xf numFmtId="0" fontId="11" fillId="0" borderId="1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20" xfId="0" applyFont="1" applyBorder="1"/>
    <xf numFmtId="0" fontId="10" fillId="0" borderId="25" xfId="0" applyFont="1" applyBorder="1"/>
    <xf numFmtId="0" fontId="15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0" fillId="0" borderId="33" xfId="0" applyFont="1" applyBorder="1"/>
    <xf numFmtId="0" fontId="10" fillId="0" borderId="32" xfId="0" applyFont="1" applyBorder="1"/>
    <xf numFmtId="0" fontId="10" fillId="0" borderId="38" xfId="0" applyFont="1" applyBorder="1"/>
    <xf numFmtId="0" fontId="3" fillId="0" borderId="0" xfId="0" applyFont="1" applyAlignment="1"/>
    <xf numFmtId="0" fontId="19" fillId="0" borderId="0" xfId="0" applyFont="1" applyAlignment="1"/>
    <xf numFmtId="0" fontId="24" fillId="0" borderId="0" xfId="0" applyFont="1" applyAlignment="1"/>
    <xf numFmtId="0" fontId="21" fillId="0" borderId="0" xfId="0" applyFont="1" applyAlignment="1"/>
    <xf numFmtId="0" fontId="3" fillId="0" borderId="0" xfId="0" applyFont="1" applyAlignment="1">
      <alignment horizontal="left"/>
    </xf>
    <xf numFmtId="0" fontId="26" fillId="0" borderId="39" xfId="0" applyFont="1" applyBorder="1" applyAlignment="1">
      <alignment horizontal="left"/>
    </xf>
    <xf numFmtId="0" fontId="10" fillId="0" borderId="39" xfId="0" applyFont="1" applyBorder="1"/>
    <xf numFmtId="0" fontId="27" fillId="0" borderId="48" xfId="0" applyFont="1" applyBorder="1" applyAlignment="1"/>
    <xf numFmtId="0" fontId="10" fillId="0" borderId="48" xfId="0" applyFont="1" applyBorder="1"/>
    <xf numFmtId="0" fontId="3" fillId="0" borderId="0" xfId="0" applyFont="1" applyAlignment="1">
      <alignment horizontal="right"/>
    </xf>
    <xf numFmtId="0" fontId="26" fillId="0" borderId="39" xfId="0" applyFont="1" applyBorder="1" applyAlignment="1"/>
    <xf numFmtId="0" fontId="2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0</xdr:rowOff>
    </xdr:from>
    <xdr:to>
      <xdr:col>8</xdr:col>
      <xdr:colOff>0</xdr:colOff>
      <xdr:row>3</xdr:row>
      <xdr:rowOff>28575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57225" cy="64770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0</xdr:row>
      <xdr:rowOff>9525</xdr:rowOff>
    </xdr:from>
    <xdr:to>
      <xdr:col>19</xdr:col>
      <xdr:colOff>485775</xdr:colOff>
      <xdr:row>3</xdr:row>
      <xdr:rowOff>95250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71525" cy="8667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0</xdr:row>
      <xdr:rowOff>0</xdr:rowOff>
    </xdr:from>
    <xdr:to>
      <xdr:col>8</xdr:col>
      <xdr:colOff>0</xdr:colOff>
      <xdr:row>5</xdr:row>
      <xdr:rowOff>57150</xdr:rowOff>
    </xdr:to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76325" cy="10477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7.5546875" customWidth="1"/>
    <col min="2" max="2" width="5.33203125" customWidth="1"/>
    <col min="3" max="4" width="21.88671875" customWidth="1"/>
    <col min="5" max="5" width="3.44140625" customWidth="1"/>
    <col min="6" max="6" width="6.6640625" customWidth="1"/>
    <col min="7" max="7" width="3.5546875" customWidth="1"/>
    <col min="8" max="8" width="6.6640625" customWidth="1"/>
    <col min="9" max="9" width="5.6640625" customWidth="1"/>
    <col min="10" max="11" width="10.5546875" customWidth="1"/>
    <col min="12" max="12" width="8.88671875" customWidth="1"/>
    <col min="13" max="13" width="10.5546875" customWidth="1"/>
    <col min="14" max="17" width="8.88671875" customWidth="1"/>
    <col min="18" max="26" width="8" customWidth="1"/>
  </cols>
  <sheetData>
    <row r="1" spans="1:26" ht="18.75" customHeight="1">
      <c r="A1" s="56" t="s">
        <v>35</v>
      </c>
      <c r="B1" s="56"/>
      <c r="C1" s="56"/>
      <c r="D1" s="56"/>
      <c r="E1" s="5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6">
      <c r="A2" s="58" t="s">
        <v>36</v>
      </c>
      <c r="B2" s="54"/>
      <c r="C2" s="54"/>
      <c r="D2" s="54"/>
      <c r="E2" s="59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 ht="15.6">
      <c r="A3" s="60" t="s">
        <v>37</v>
      </c>
      <c r="B3" s="54"/>
      <c r="C3" s="54"/>
      <c r="D3" s="61" t="s">
        <v>0</v>
      </c>
      <c r="E3" s="62" t="s">
        <v>1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 ht="18" customHeight="1">
      <c r="A4" s="63" t="s">
        <v>38</v>
      </c>
      <c r="B4" s="63"/>
      <c r="C4" s="63"/>
      <c r="D4" s="64" t="s">
        <v>39</v>
      </c>
      <c r="E4" s="65" t="s">
        <v>40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27" customHeight="1">
      <c r="A5" s="90">
        <v>43140</v>
      </c>
      <c r="B5" s="91"/>
      <c r="C5" s="91"/>
      <c r="D5" s="3"/>
      <c r="E5" s="3"/>
      <c r="F5" s="66"/>
      <c r="G5" s="66"/>
      <c r="H5" s="6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>
      <c r="A6" s="67">
        <v>0.54166666666666663</v>
      </c>
      <c r="B6" s="68">
        <v>1</v>
      </c>
      <c r="C6" s="69" t="s">
        <v>41</v>
      </c>
      <c r="D6" s="70" t="s">
        <v>42</v>
      </c>
      <c r="E6" s="71"/>
      <c r="F6" s="72">
        <v>6</v>
      </c>
      <c r="G6" s="73" t="s">
        <v>43</v>
      </c>
      <c r="H6" s="74" t="s">
        <v>44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6.5" customHeight="1">
      <c r="A7" s="75">
        <f t="shared" ref="A7:A12" si="0">A6+TIME(0,50,0)</f>
        <v>0.57638888888888884</v>
      </c>
      <c r="B7" s="76">
        <f t="shared" ref="B7:B12" si="1">B6+1</f>
        <v>2</v>
      </c>
      <c r="C7" s="77" t="s">
        <v>45</v>
      </c>
      <c r="D7" s="78" t="s">
        <v>46</v>
      </c>
      <c r="E7" s="71"/>
      <c r="F7" s="79">
        <v>15</v>
      </c>
      <c r="G7" s="80" t="s">
        <v>43</v>
      </c>
      <c r="H7" s="81" t="s">
        <v>47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6.5" customHeight="1">
      <c r="A8" s="75">
        <f t="shared" si="0"/>
        <v>0.61111111111111105</v>
      </c>
      <c r="B8" s="76">
        <f t="shared" si="1"/>
        <v>3</v>
      </c>
      <c r="C8" s="77" t="s">
        <v>48</v>
      </c>
      <c r="D8" s="78" t="s">
        <v>49</v>
      </c>
      <c r="E8" s="71"/>
      <c r="F8" s="79">
        <v>13</v>
      </c>
      <c r="G8" s="80" t="s">
        <v>43</v>
      </c>
      <c r="H8" s="81" t="s">
        <v>50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6.5" customHeight="1">
      <c r="A9" s="75">
        <f t="shared" si="0"/>
        <v>0.64583333333333326</v>
      </c>
      <c r="B9" s="76">
        <f t="shared" si="1"/>
        <v>4</v>
      </c>
      <c r="C9" s="77" t="s">
        <v>51</v>
      </c>
      <c r="D9" s="78" t="s">
        <v>41</v>
      </c>
      <c r="E9" s="71"/>
      <c r="F9" s="79">
        <v>15</v>
      </c>
      <c r="G9" s="80" t="s">
        <v>43</v>
      </c>
      <c r="H9" s="81" t="s">
        <v>52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6.5" customHeight="1">
      <c r="A10" s="75">
        <f t="shared" si="0"/>
        <v>0.68055555555555547</v>
      </c>
      <c r="B10" s="76">
        <f t="shared" si="1"/>
        <v>5</v>
      </c>
      <c r="C10" s="77" t="s">
        <v>42</v>
      </c>
      <c r="D10" s="78" t="s">
        <v>45</v>
      </c>
      <c r="E10" s="71"/>
      <c r="F10" s="79">
        <v>23</v>
      </c>
      <c r="G10" s="80" t="s">
        <v>43</v>
      </c>
      <c r="H10" s="81" t="s">
        <v>53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6.5" customHeight="1">
      <c r="A11" s="75">
        <f t="shared" si="0"/>
        <v>0.71527777777777768</v>
      </c>
      <c r="B11" s="76">
        <f t="shared" si="1"/>
        <v>6</v>
      </c>
      <c r="C11" s="77" t="s">
        <v>46</v>
      </c>
      <c r="D11" s="78" t="s">
        <v>48</v>
      </c>
      <c r="E11" s="71"/>
      <c r="F11" s="79">
        <v>28</v>
      </c>
      <c r="G11" s="80" t="s">
        <v>43</v>
      </c>
      <c r="H11" s="81" t="s">
        <v>54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6.5" customHeight="1">
      <c r="A12" s="82">
        <f t="shared" si="0"/>
        <v>0.74999999999999989</v>
      </c>
      <c r="B12" s="83">
        <f t="shared" si="1"/>
        <v>7</v>
      </c>
      <c r="C12" s="84" t="s">
        <v>49</v>
      </c>
      <c r="D12" s="85" t="s">
        <v>51</v>
      </c>
      <c r="E12" s="71"/>
      <c r="F12" s="86">
        <v>29</v>
      </c>
      <c r="G12" s="87" t="s">
        <v>43</v>
      </c>
      <c r="H12" s="88" t="s">
        <v>55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3.25" customHeight="1">
      <c r="A13" s="90">
        <f>A5+1</f>
        <v>43141</v>
      </c>
      <c r="B13" s="91"/>
      <c r="C13" s="9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67">
        <v>0.45833333333333331</v>
      </c>
      <c r="B14" s="68">
        <f>B12+1</f>
        <v>8</v>
      </c>
      <c r="C14" s="69" t="s">
        <v>41</v>
      </c>
      <c r="D14" s="70" t="s">
        <v>48</v>
      </c>
      <c r="E14" s="71"/>
      <c r="F14" s="72">
        <v>17</v>
      </c>
      <c r="G14" s="73" t="s">
        <v>43</v>
      </c>
      <c r="H14" s="74" t="s">
        <v>56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75">
        <f t="shared" ref="A15:A20" si="2">A14+TIME(0,50,0)</f>
        <v>0.49305555555555552</v>
      </c>
      <c r="B15" s="76">
        <f t="shared" ref="B15:B20" si="3">B14+1</f>
        <v>9</v>
      </c>
      <c r="C15" s="77" t="s">
        <v>45</v>
      </c>
      <c r="D15" s="78" t="s">
        <v>49</v>
      </c>
      <c r="E15" s="71"/>
      <c r="F15" s="79">
        <v>13</v>
      </c>
      <c r="G15" s="80" t="s">
        <v>43</v>
      </c>
      <c r="H15" s="81" t="s">
        <v>57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75">
        <f t="shared" si="2"/>
        <v>0.52777777777777779</v>
      </c>
      <c r="B16" s="76">
        <f t="shared" si="3"/>
        <v>10</v>
      </c>
      <c r="C16" s="77" t="s">
        <v>46</v>
      </c>
      <c r="D16" s="78" t="s">
        <v>51</v>
      </c>
      <c r="E16" s="71"/>
      <c r="F16" s="79">
        <v>20</v>
      </c>
      <c r="G16" s="80" t="s">
        <v>43</v>
      </c>
      <c r="H16" s="81" t="s">
        <v>58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75">
        <f t="shared" si="2"/>
        <v>0.5625</v>
      </c>
      <c r="B17" s="76">
        <f t="shared" si="3"/>
        <v>11</v>
      </c>
      <c r="C17" s="77" t="s">
        <v>48</v>
      </c>
      <c r="D17" s="78" t="s">
        <v>42</v>
      </c>
      <c r="E17" s="71"/>
      <c r="F17" s="79">
        <v>8</v>
      </c>
      <c r="G17" s="80" t="s">
        <v>43</v>
      </c>
      <c r="H17" s="81" t="s">
        <v>59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75">
        <f t="shared" si="2"/>
        <v>0.59722222222222221</v>
      </c>
      <c r="B18" s="76">
        <f t="shared" si="3"/>
        <v>12</v>
      </c>
      <c r="C18" s="77" t="s">
        <v>49</v>
      </c>
      <c r="D18" s="78" t="s">
        <v>41</v>
      </c>
      <c r="E18" s="71"/>
      <c r="F18" s="79">
        <v>26</v>
      </c>
      <c r="G18" s="80" t="s">
        <v>43</v>
      </c>
      <c r="H18" s="81" t="s">
        <v>60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75">
        <f t="shared" si="2"/>
        <v>0.63194444444444442</v>
      </c>
      <c r="B19" s="76">
        <f t="shared" si="3"/>
        <v>13</v>
      </c>
      <c r="C19" s="77" t="s">
        <v>51</v>
      </c>
      <c r="D19" s="78" t="s">
        <v>45</v>
      </c>
      <c r="E19" s="71"/>
      <c r="F19" s="79">
        <v>15</v>
      </c>
      <c r="G19" s="80" t="s">
        <v>43</v>
      </c>
      <c r="H19" s="81" t="s">
        <v>61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82">
        <f t="shared" si="2"/>
        <v>0.66666666666666663</v>
      </c>
      <c r="B20" s="83">
        <f t="shared" si="3"/>
        <v>14</v>
      </c>
      <c r="C20" s="84" t="s">
        <v>42</v>
      </c>
      <c r="D20" s="85" t="s">
        <v>46</v>
      </c>
      <c r="E20" s="71"/>
      <c r="F20" s="86">
        <v>13</v>
      </c>
      <c r="G20" s="87" t="s">
        <v>43</v>
      </c>
      <c r="H20" s="88" t="s">
        <v>60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2.5" customHeight="1">
      <c r="A21" s="90">
        <f>A13+1</f>
        <v>43142</v>
      </c>
      <c r="B21" s="91"/>
      <c r="C21" s="9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67">
        <v>0.375</v>
      </c>
      <c r="B22" s="68">
        <f>B20+1</f>
        <v>15</v>
      </c>
      <c r="C22" s="69" t="s">
        <v>48</v>
      </c>
      <c r="D22" s="70" t="s">
        <v>51</v>
      </c>
      <c r="E22" s="71"/>
      <c r="F22" s="72">
        <v>19</v>
      </c>
      <c r="G22" s="73" t="s">
        <v>43</v>
      </c>
      <c r="H22" s="74" t="s">
        <v>55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75">
        <f t="shared" ref="A23:A28" si="4">A22+TIME(0,50,0)</f>
        <v>0.40972222222222221</v>
      </c>
      <c r="B23" s="76">
        <f t="shared" ref="B23:B28" si="5">B22+1</f>
        <v>16</v>
      </c>
      <c r="C23" s="77" t="s">
        <v>41</v>
      </c>
      <c r="D23" s="78" t="s">
        <v>45</v>
      </c>
      <c r="E23" s="71"/>
      <c r="F23" s="79">
        <v>14</v>
      </c>
      <c r="G23" s="80" t="s">
        <v>43</v>
      </c>
      <c r="H23" s="81" t="s">
        <v>62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75">
        <f t="shared" si="4"/>
        <v>0.44444444444444442</v>
      </c>
      <c r="B24" s="76">
        <f t="shared" si="5"/>
        <v>17</v>
      </c>
      <c r="C24" s="77" t="s">
        <v>49</v>
      </c>
      <c r="D24" s="78" t="s">
        <v>46</v>
      </c>
      <c r="E24" s="71"/>
      <c r="F24" s="79">
        <v>17</v>
      </c>
      <c r="G24" s="80" t="s">
        <v>43</v>
      </c>
      <c r="H24" s="81" t="s">
        <v>52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75">
        <f t="shared" si="4"/>
        <v>0.47916666666666663</v>
      </c>
      <c r="B25" s="76">
        <f t="shared" si="5"/>
        <v>18</v>
      </c>
      <c r="C25" s="77" t="s">
        <v>51</v>
      </c>
      <c r="D25" s="78" t="s">
        <v>42</v>
      </c>
      <c r="E25" s="71"/>
      <c r="F25" s="79">
        <v>7</v>
      </c>
      <c r="G25" s="80" t="s">
        <v>43</v>
      </c>
      <c r="H25" s="81" t="s">
        <v>47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75">
        <f t="shared" si="4"/>
        <v>0.51388888888888884</v>
      </c>
      <c r="B26" s="76">
        <f t="shared" si="5"/>
        <v>19</v>
      </c>
      <c r="C26" s="77" t="s">
        <v>45</v>
      </c>
      <c r="D26" s="78" t="s">
        <v>48</v>
      </c>
      <c r="E26" s="71"/>
      <c r="F26" s="79">
        <v>11</v>
      </c>
      <c r="G26" s="80" t="s">
        <v>43</v>
      </c>
      <c r="H26" s="81" t="s">
        <v>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75">
        <f t="shared" si="4"/>
        <v>0.54861111111111105</v>
      </c>
      <c r="B27" s="76">
        <f t="shared" si="5"/>
        <v>20</v>
      </c>
      <c r="C27" s="77" t="s">
        <v>46</v>
      </c>
      <c r="D27" s="78" t="s">
        <v>41</v>
      </c>
      <c r="E27" s="71"/>
      <c r="F27" s="79">
        <v>25</v>
      </c>
      <c r="G27" s="80" t="s">
        <v>43</v>
      </c>
      <c r="H27" s="81" t="s">
        <v>62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82">
        <f t="shared" si="4"/>
        <v>0.58333333333333326</v>
      </c>
      <c r="B28" s="83">
        <f t="shared" si="5"/>
        <v>21</v>
      </c>
      <c r="C28" s="84" t="s">
        <v>42</v>
      </c>
      <c r="D28" s="85" t="s">
        <v>49</v>
      </c>
      <c r="E28" s="89"/>
      <c r="F28" s="86">
        <v>25</v>
      </c>
      <c r="G28" s="87" t="s">
        <v>43</v>
      </c>
      <c r="H28" s="88" t="s">
        <v>53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4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5:C5"/>
    <mergeCell ref="A13:C13"/>
    <mergeCell ref="A21:C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9" workbookViewId="0">
      <selection activeCell="O24" sqref="O24:P26"/>
    </sheetView>
  </sheetViews>
  <sheetFormatPr defaultColWidth="14.44140625" defaultRowHeight="15" customHeight="1"/>
  <cols>
    <col min="1" max="1" width="4.5546875" customWidth="1"/>
    <col min="2" max="2" width="30.44140625" customWidth="1"/>
    <col min="3" max="16" width="4.88671875" customWidth="1"/>
    <col min="17" max="17" width="6.6640625" customWidth="1"/>
    <col min="18" max="18" width="6.5546875" customWidth="1"/>
    <col min="19" max="26" width="8" customWidth="1"/>
  </cols>
  <sheetData>
    <row r="1" spans="1:26" ht="18" customHeight="1">
      <c r="A1" s="1" t="str">
        <f>Ajakava!A1</f>
        <v>2018 EESTI MEISTRIVÕISTLUSED KÄSIPALLIS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4"/>
      <c r="P1" s="4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1" t="str">
        <f>Ajakava!A2</f>
        <v>NOORMEHED D KLASS  - 2. liiga</v>
      </c>
      <c r="B2" s="1"/>
      <c r="C2" s="3"/>
      <c r="D2" s="3"/>
      <c r="E2" s="1"/>
      <c r="F2" s="1"/>
      <c r="G2" s="3"/>
      <c r="H2" s="3"/>
      <c r="I2" s="3"/>
      <c r="J2" s="3"/>
      <c r="K2" s="3"/>
      <c r="L2" s="3"/>
      <c r="M2" s="3"/>
      <c r="N2" s="3"/>
      <c r="O2" s="3"/>
      <c r="P2" s="5" t="s">
        <v>0</v>
      </c>
      <c r="Q2" s="6" t="s">
        <v>1</v>
      </c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7" t="str">
        <f>Ajakava!A3</f>
        <v>sündinud 2005 ja hiljem</v>
      </c>
      <c r="B3" s="1"/>
      <c r="C3" s="3"/>
      <c r="D3" s="3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5" t="s">
        <v>2</v>
      </c>
      <c r="Q3" s="6" t="s">
        <v>3</v>
      </c>
      <c r="R3" s="3"/>
      <c r="S3" s="3"/>
      <c r="T3" s="3"/>
      <c r="U3" s="3"/>
      <c r="V3" s="8"/>
      <c r="W3" s="3"/>
      <c r="X3" s="3"/>
      <c r="Y3" s="3"/>
      <c r="Z3" s="3"/>
    </row>
    <row r="4" spans="1:26" ht="14.4">
      <c r="A4" s="4"/>
      <c r="B4" s="3"/>
      <c r="C4" s="3"/>
      <c r="D4" s="3"/>
      <c r="E4" s="3"/>
      <c r="F4" s="3"/>
      <c r="G4" s="9"/>
      <c r="H4" s="9"/>
      <c r="I4" s="9"/>
      <c r="J4" s="9"/>
      <c r="K4" s="3"/>
      <c r="L4" s="3"/>
      <c r="M4" s="3"/>
      <c r="N4" s="3"/>
      <c r="O4" s="4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thickBot="1">
      <c r="A5" s="10"/>
      <c r="B5" s="11" t="s">
        <v>4</v>
      </c>
      <c r="C5" s="99">
        <v>1</v>
      </c>
      <c r="D5" s="100"/>
      <c r="E5" s="99">
        <v>2</v>
      </c>
      <c r="F5" s="100"/>
      <c r="G5" s="99">
        <v>3</v>
      </c>
      <c r="H5" s="100"/>
      <c r="I5" s="99">
        <v>4</v>
      </c>
      <c r="J5" s="100"/>
      <c r="K5" s="99">
        <v>5</v>
      </c>
      <c r="L5" s="100"/>
      <c r="M5" s="99">
        <v>6</v>
      </c>
      <c r="N5" s="100"/>
      <c r="O5" s="99">
        <v>7</v>
      </c>
      <c r="P5" s="100"/>
      <c r="Q5" s="99" t="s">
        <v>5</v>
      </c>
      <c r="R5" s="100"/>
      <c r="S5" s="12" t="s">
        <v>6</v>
      </c>
      <c r="T5" s="13" t="s">
        <v>7</v>
      </c>
    </row>
    <row r="6" spans="1:26" ht="15.75" customHeight="1" thickTop="1">
      <c r="A6" s="103">
        <v>1</v>
      </c>
      <c r="B6" s="108" t="s">
        <v>8</v>
      </c>
      <c r="C6" s="124"/>
      <c r="D6" s="125"/>
      <c r="E6" s="14">
        <v>0</v>
      </c>
      <c r="F6" s="15"/>
      <c r="G6" s="14">
        <v>0</v>
      </c>
      <c r="H6" s="15"/>
      <c r="I6" s="14">
        <v>0</v>
      </c>
      <c r="J6" s="15"/>
      <c r="K6" s="14">
        <v>0</v>
      </c>
      <c r="L6" s="15"/>
      <c r="M6" s="14">
        <v>2</v>
      </c>
      <c r="N6" s="15"/>
      <c r="O6" s="14">
        <v>2</v>
      </c>
      <c r="P6" s="15"/>
      <c r="Q6" s="16"/>
      <c r="R6" s="17"/>
      <c r="S6" s="102">
        <f>SUM(C6:P6)</f>
        <v>4</v>
      </c>
      <c r="T6" s="104"/>
      <c r="V6" s="18"/>
    </row>
    <row r="7" spans="1:26" ht="15.75" customHeight="1">
      <c r="A7" s="93"/>
      <c r="B7" s="96"/>
      <c r="C7" s="126"/>
      <c r="D7" s="127"/>
      <c r="E7" s="19">
        <v>13</v>
      </c>
      <c r="F7" s="20"/>
      <c r="G7" s="19">
        <v>15</v>
      </c>
      <c r="H7" s="20"/>
      <c r="I7" s="19">
        <v>15</v>
      </c>
      <c r="J7" s="20"/>
      <c r="K7" s="19">
        <v>11</v>
      </c>
      <c r="L7" s="20"/>
      <c r="M7" s="19">
        <v>17</v>
      </c>
      <c r="N7" s="20"/>
      <c r="O7" s="19">
        <v>27</v>
      </c>
      <c r="P7" s="20"/>
      <c r="Q7" s="21">
        <f>SUBTOTAL(9,C7:P7)</f>
        <v>98</v>
      </c>
      <c r="R7" s="22">
        <f>SUM(Q7-R8)</f>
        <v>-19</v>
      </c>
      <c r="S7" s="96"/>
      <c r="T7" s="105"/>
    </row>
    <row r="8" spans="1:26" ht="16.5" customHeight="1">
      <c r="A8" s="94"/>
      <c r="B8" s="97"/>
      <c r="C8" s="128"/>
      <c r="D8" s="129"/>
      <c r="E8" s="23">
        <v>21</v>
      </c>
      <c r="F8" s="24"/>
      <c r="G8" s="23">
        <v>26</v>
      </c>
      <c r="H8" s="24"/>
      <c r="I8" s="23">
        <v>23</v>
      </c>
      <c r="J8" s="24"/>
      <c r="K8" s="23">
        <v>18</v>
      </c>
      <c r="L8" s="24"/>
      <c r="M8" s="23">
        <v>14</v>
      </c>
      <c r="N8" s="24"/>
      <c r="O8" s="23">
        <v>15</v>
      </c>
      <c r="P8" s="24"/>
      <c r="Q8" s="25"/>
      <c r="R8" s="26">
        <f>SUBTOTAL(9,C8:P8)</f>
        <v>117</v>
      </c>
      <c r="S8" s="96"/>
      <c r="T8" s="106"/>
    </row>
    <row r="9" spans="1:26" ht="15.6">
      <c r="A9" s="92">
        <v>2</v>
      </c>
      <c r="B9" s="98" t="s">
        <v>9</v>
      </c>
      <c r="C9" s="27">
        <v>2</v>
      </c>
      <c r="D9" s="28"/>
      <c r="E9" s="130"/>
      <c r="F9" s="131"/>
      <c r="G9" s="14">
        <v>0</v>
      </c>
      <c r="H9" s="15"/>
      <c r="I9" s="14">
        <v>0</v>
      </c>
      <c r="J9" s="15"/>
      <c r="K9" s="14">
        <v>2</v>
      </c>
      <c r="L9" s="15"/>
      <c r="M9" s="14">
        <v>2</v>
      </c>
      <c r="N9" s="15"/>
      <c r="O9" s="14">
        <v>2</v>
      </c>
      <c r="P9" s="15"/>
      <c r="Q9" s="16"/>
      <c r="R9" s="17"/>
      <c r="S9" s="101">
        <f>SUM(C9:P9)</f>
        <v>8</v>
      </c>
      <c r="T9" s="107"/>
    </row>
    <row r="10" spans="1:26" ht="15.75" customHeight="1">
      <c r="A10" s="93"/>
      <c r="B10" s="96"/>
      <c r="C10" s="29">
        <v>21</v>
      </c>
      <c r="D10" s="30"/>
      <c r="E10" s="126"/>
      <c r="F10" s="127"/>
      <c r="G10" s="19">
        <v>17</v>
      </c>
      <c r="H10" s="20"/>
      <c r="I10" s="19">
        <v>15</v>
      </c>
      <c r="J10" s="20"/>
      <c r="K10" s="19">
        <v>19</v>
      </c>
      <c r="L10" s="20"/>
      <c r="M10" s="19">
        <v>26</v>
      </c>
      <c r="N10" s="20"/>
      <c r="O10" s="19">
        <v>29</v>
      </c>
      <c r="P10" s="20"/>
      <c r="Q10" s="21">
        <f>SUBTOTAL(9,C10:P10)</f>
        <v>127</v>
      </c>
      <c r="R10" s="22">
        <f>SUM(Q10-R11)</f>
        <v>29</v>
      </c>
      <c r="S10" s="96"/>
      <c r="T10" s="105"/>
    </row>
    <row r="11" spans="1:26" ht="16.5" customHeight="1">
      <c r="A11" s="94"/>
      <c r="B11" s="96"/>
      <c r="C11" s="31">
        <v>13</v>
      </c>
      <c r="D11" s="32"/>
      <c r="E11" s="128"/>
      <c r="F11" s="129"/>
      <c r="G11" s="23">
        <v>22</v>
      </c>
      <c r="H11" s="24"/>
      <c r="I11" s="23">
        <v>25</v>
      </c>
      <c r="J11" s="24"/>
      <c r="K11" s="23">
        <v>13</v>
      </c>
      <c r="L11" s="24"/>
      <c r="M11" s="23">
        <v>16</v>
      </c>
      <c r="N11" s="24"/>
      <c r="O11" s="23">
        <v>9</v>
      </c>
      <c r="P11" s="24"/>
      <c r="Q11" s="25"/>
      <c r="R11" s="26">
        <f>SUBTOTAL(9,C11:P11)</f>
        <v>98</v>
      </c>
      <c r="S11" s="97"/>
      <c r="T11" s="106"/>
      <c r="Z11" s="9"/>
    </row>
    <row r="12" spans="1:26" ht="15.75" customHeight="1">
      <c r="A12" s="92">
        <v>3</v>
      </c>
      <c r="B12" s="95" t="s">
        <v>10</v>
      </c>
      <c r="C12" s="27">
        <v>2</v>
      </c>
      <c r="D12" s="28"/>
      <c r="E12" s="14">
        <v>2</v>
      </c>
      <c r="F12" s="15"/>
      <c r="G12" s="130"/>
      <c r="H12" s="131"/>
      <c r="I12" s="14">
        <v>2</v>
      </c>
      <c r="J12" s="15"/>
      <c r="K12" s="14">
        <v>2</v>
      </c>
      <c r="L12" s="15"/>
      <c r="M12" s="14">
        <v>2</v>
      </c>
      <c r="N12" s="15"/>
      <c r="O12" s="14">
        <v>2</v>
      </c>
      <c r="P12" s="15"/>
      <c r="Q12" s="16"/>
      <c r="R12" s="17"/>
      <c r="S12" s="101">
        <f>SUM(C12:P12)</f>
        <v>12</v>
      </c>
      <c r="T12" s="107"/>
      <c r="Z12" s="9"/>
    </row>
    <row r="13" spans="1:26" ht="15.75" customHeight="1">
      <c r="A13" s="93"/>
      <c r="B13" s="96"/>
      <c r="C13" s="29">
        <v>26</v>
      </c>
      <c r="D13" s="30"/>
      <c r="E13" s="19">
        <v>22</v>
      </c>
      <c r="F13" s="20"/>
      <c r="G13" s="126"/>
      <c r="H13" s="127"/>
      <c r="I13" s="19">
        <v>16</v>
      </c>
      <c r="J13" s="20"/>
      <c r="K13" s="19">
        <v>28</v>
      </c>
      <c r="L13" s="20"/>
      <c r="M13" s="19">
        <v>25</v>
      </c>
      <c r="N13" s="20"/>
      <c r="O13" s="19">
        <v>20</v>
      </c>
      <c r="P13" s="20"/>
      <c r="Q13" s="21">
        <f>SUBTOTAL(9,C13:P13)</f>
        <v>137</v>
      </c>
      <c r="R13" s="22">
        <f>SUM(Q13-R14)</f>
        <v>51</v>
      </c>
      <c r="S13" s="96"/>
      <c r="T13" s="105"/>
      <c r="Z13" s="9"/>
    </row>
    <row r="14" spans="1:26" ht="16.5" customHeight="1">
      <c r="A14" s="94"/>
      <c r="B14" s="97"/>
      <c r="C14" s="31">
        <v>15</v>
      </c>
      <c r="D14" s="32"/>
      <c r="E14" s="23">
        <v>17</v>
      </c>
      <c r="F14" s="24"/>
      <c r="G14" s="128"/>
      <c r="H14" s="129"/>
      <c r="I14" s="23">
        <v>13</v>
      </c>
      <c r="J14" s="24"/>
      <c r="K14" s="23">
        <v>13</v>
      </c>
      <c r="L14" s="24"/>
      <c r="M14" s="23">
        <v>17</v>
      </c>
      <c r="N14" s="24"/>
      <c r="O14" s="23">
        <v>11</v>
      </c>
      <c r="P14" s="24"/>
      <c r="Q14" s="25"/>
      <c r="R14" s="26">
        <f>SUBTOTAL(9,C14:P14)</f>
        <v>86</v>
      </c>
      <c r="S14" s="97"/>
      <c r="T14" s="106"/>
      <c r="Z14" s="9"/>
    </row>
    <row r="15" spans="1:26" ht="16.5" customHeight="1">
      <c r="A15" s="92">
        <v>4</v>
      </c>
      <c r="B15" s="95" t="s">
        <v>11</v>
      </c>
      <c r="C15" s="27">
        <v>2</v>
      </c>
      <c r="D15" s="28"/>
      <c r="E15" s="14">
        <v>2</v>
      </c>
      <c r="F15" s="15"/>
      <c r="G15" s="27">
        <v>0</v>
      </c>
      <c r="H15" s="28"/>
      <c r="I15" s="130"/>
      <c r="J15" s="131"/>
      <c r="K15" s="14">
        <v>2</v>
      </c>
      <c r="L15" s="15"/>
      <c r="M15" s="14">
        <v>2</v>
      </c>
      <c r="N15" s="15"/>
      <c r="O15" s="14">
        <v>2</v>
      </c>
      <c r="P15" s="15"/>
      <c r="Q15" s="16"/>
      <c r="R15" s="17"/>
      <c r="S15" s="101">
        <f>SUM(C15:P15)</f>
        <v>10</v>
      </c>
      <c r="T15" s="107"/>
      <c r="Z15" s="9"/>
    </row>
    <row r="16" spans="1:26" ht="16.5" customHeight="1">
      <c r="A16" s="93"/>
      <c r="B16" s="96"/>
      <c r="C16" s="29">
        <v>23</v>
      </c>
      <c r="D16" s="30"/>
      <c r="E16" s="19">
        <v>25</v>
      </c>
      <c r="F16" s="20"/>
      <c r="G16" s="29">
        <v>13</v>
      </c>
      <c r="H16" s="30"/>
      <c r="I16" s="126"/>
      <c r="J16" s="127"/>
      <c r="K16" s="19">
        <v>28</v>
      </c>
      <c r="L16" s="20"/>
      <c r="M16" s="19">
        <v>23</v>
      </c>
      <c r="N16" s="20"/>
      <c r="O16" s="19">
        <v>26</v>
      </c>
      <c r="P16" s="20"/>
      <c r="Q16" s="21">
        <f>SUBTOTAL(9,C16:P16)</f>
        <v>138</v>
      </c>
      <c r="R16" s="22">
        <f>SUM(Q16-R17)</f>
        <v>71</v>
      </c>
      <c r="S16" s="96"/>
      <c r="T16" s="105"/>
      <c r="Z16" s="9"/>
    </row>
    <row r="17" spans="1:26" ht="16.5" customHeight="1">
      <c r="A17" s="94"/>
      <c r="B17" s="97"/>
      <c r="C17" s="31">
        <v>15</v>
      </c>
      <c r="D17" s="32"/>
      <c r="E17" s="23">
        <v>15</v>
      </c>
      <c r="F17" s="24"/>
      <c r="G17" s="31">
        <v>16</v>
      </c>
      <c r="H17" s="32"/>
      <c r="I17" s="128"/>
      <c r="J17" s="129"/>
      <c r="K17" s="23">
        <v>8</v>
      </c>
      <c r="L17" s="24"/>
      <c r="M17" s="23">
        <v>6</v>
      </c>
      <c r="N17" s="24"/>
      <c r="O17" s="23">
        <v>7</v>
      </c>
      <c r="P17" s="24"/>
      <c r="Q17" s="25"/>
      <c r="R17" s="26">
        <f>SUBTOTAL(9,C17:P17)</f>
        <v>67</v>
      </c>
      <c r="S17" s="97"/>
      <c r="T17" s="106"/>
      <c r="Z17" s="9"/>
    </row>
    <row r="18" spans="1:26" ht="16.5" customHeight="1">
      <c r="A18" s="92">
        <v>5</v>
      </c>
      <c r="B18" s="95" t="s">
        <v>12</v>
      </c>
      <c r="C18" s="14">
        <v>2</v>
      </c>
      <c r="D18" s="15"/>
      <c r="E18" s="14">
        <v>0</v>
      </c>
      <c r="F18" s="15"/>
      <c r="G18" s="14">
        <v>0</v>
      </c>
      <c r="H18" s="15"/>
      <c r="I18" s="14">
        <v>0</v>
      </c>
      <c r="J18" s="15"/>
      <c r="K18" s="130"/>
      <c r="L18" s="131"/>
      <c r="M18" s="14">
        <v>0</v>
      </c>
      <c r="N18" s="15"/>
      <c r="O18" s="14">
        <v>2</v>
      </c>
      <c r="P18" s="15"/>
      <c r="Q18" s="16"/>
      <c r="R18" s="17"/>
      <c r="S18" s="101">
        <f>SUM(C18:P18)</f>
        <v>4</v>
      </c>
      <c r="T18" s="107"/>
    </row>
    <row r="19" spans="1:26" ht="16.5" customHeight="1">
      <c r="A19" s="93"/>
      <c r="B19" s="96"/>
      <c r="C19" s="19">
        <v>18</v>
      </c>
      <c r="D19" s="20"/>
      <c r="E19" s="19">
        <v>13</v>
      </c>
      <c r="F19" s="20"/>
      <c r="G19" s="19">
        <v>13</v>
      </c>
      <c r="H19" s="20"/>
      <c r="I19" s="19">
        <v>8</v>
      </c>
      <c r="J19" s="20"/>
      <c r="K19" s="126"/>
      <c r="L19" s="127"/>
      <c r="M19" s="19">
        <v>14</v>
      </c>
      <c r="N19" s="20"/>
      <c r="O19" s="19">
        <v>19</v>
      </c>
      <c r="P19" s="20"/>
      <c r="Q19" s="21">
        <f>SUBTOTAL(9,C19:P19)</f>
        <v>85</v>
      </c>
      <c r="R19" s="22">
        <f>SUM(Q19-R20)</f>
        <v>-27</v>
      </c>
      <c r="S19" s="96"/>
      <c r="T19" s="105"/>
    </row>
    <row r="20" spans="1:26" ht="16.5" customHeight="1">
      <c r="A20" s="94"/>
      <c r="B20" s="97"/>
      <c r="C20" s="23">
        <v>11</v>
      </c>
      <c r="D20" s="24"/>
      <c r="E20" s="23">
        <v>19</v>
      </c>
      <c r="F20" s="24"/>
      <c r="G20" s="23">
        <v>28</v>
      </c>
      <c r="H20" s="24"/>
      <c r="I20" s="23">
        <v>28</v>
      </c>
      <c r="J20" s="24"/>
      <c r="K20" s="128"/>
      <c r="L20" s="129"/>
      <c r="M20" s="23">
        <v>17</v>
      </c>
      <c r="N20" s="24"/>
      <c r="O20" s="23">
        <v>9</v>
      </c>
      <c r="P20" s="24"/>
      <c r="Q20" s="25"/>
      <c r="R20" s="26">
        <f>SUBTOTAL(9,C20:P20)</f>
        <v>112</v>
      </c>
      <c r="S20" s="97"/>
      <c r="T20" s="106"/>
    </row>
    <row r="21" spans="1:26" ht="16.5" customHeight="1">
      <c r="A21" s="92">
        <v>6</v>
      </c>
      <c r="B21" s="95" t="s">
        <v>13</v>
      </c>
      <c r="C21" s="14">
        <v>0</v>
      </c>
      <c r="D21" s="15"/>
      <c r="E21" s="14">
        <v>0</v>
      </c>
      <c r="F21" s="15"/>
      <c r="G21" s="14">
        <v>0</v>
      </c>
      <c r="H21" s="15"/>
      <c r="I21" s="14">
        <v>0</v>
      </c>
      <c r="J21" s="15"/>
      <c r="K21" s="14">
        <v>2</v>
      </c>
      <c r="L21" s="15"/>
      <c r="M21" s="130"/>
      <c r="N21" s="131"/>
      <c r="O21" s="14">
        <v>2</v>
      </c>
      <c r="P21" s="15"/>
      <c r="Q21" s="16"/>
      <c r="R21" s="17"/>
      <c r="S21" s="101">
        <f>SUM(C21:P21)</f>
        <v>4</v>
      </c>
      <c r="T21" s="107"/>
    </row>
    <row r="22" spans="1:26" ht="16.5" customHeight="1">
      <c r="A22" s="93"/>
      <c r="B22" s="96"/>
      <c r="C22" s="19">
        <v>14</v>
      </c>
      <c r="D22" s="20"/>
      <c r="E22" s="19">
        <v>16</v>
      </c>
      <c r="F22" s="20"/>
      <c r="G22" s="19">
        <v>17</v>
      </c>
      <c r="H22" s="20"/>
      <c r="I22" s="19">
        <v>6</v>
      </c>
      <c r="J22" s="20"/>
      <c r="K22" s="19">
        <v>17</v>
      </c>
      <c r="L22" s="20"/>
      <c r="M22" s="126"/>
      <c r="N22" s="127"/>
      <c r="O22" s="19">
        <v>22</v>
      </c>
      <c r="P22" s="20"/>
      <c r="Q22" s="21">
        <f>SUBTOTAL(9,C22:P22)</f>
        <v>92</v>
      </c>
      <c r="R22" s="22">
        <f>SUM(Q22-R23)</f>
        <v>-28</v>
      </c>
      <c r="S22" s="96"/>
      <c r="T22" s="105"/>
    </row>
    <row r="23" spans="1:26" ht="16.5" customHeight="1">
      <c r="A23" s="94"/>
      <c r="B23" s="97"/>
      <c r="C23" s="23">
        <v>17</v>
      </c>
      <c r="D23" s="24"/>
      <c r="E23" s="23">
        <v>26</v>
      </c>
      <c r="F23" s="24"/>
      <c r="G23" s="23">
        <v>25</v>
      </c>
      <c r="H23" s="24"/>
      <c r="I23" s="23">
        <v>23</v>
      </c>
      <c r="J23" s="24"/>
      <c r="K23" s="23">
        <v>14</v>
      </c>
      <c r="L23" s="24"/>
      <c r="M23" s="128"/>
      <c r="N23" s="129"/>
      <c r="O23" s="23">
        <v>15</v>
      </c>
      <c r="P23" s="24"/>
      <c r="Q23" s="25"/>
      <c r="R23" s="26">
        <f>SUBTOTAL(9,C23:P23)</f>
        <v>120</v>
      </c>
      <c r="S23" s="97"/>
      <c r="T23" s="106"/>
    </row>
    <row r="24" spans="1:26" ht="15.6">
      <c r="A24" s="92">
        <v>7</v>
      </c>
      <c r="B24" s="98" t="s">
        <v>14</v>
      </c>
      <c r="C24" s="14">
        <v>0</v>
      </c>
      <c r="D24" s="15"/>
      <c r="E24" s="14">
        <v>0</v>
      </c>
      <c r="F24" s="15"/>
      <c r="G24" s="14">
        <v>0</v>
      </c>
      <c r="H24" s="15"/>
      <c r="I24" s="14">
        <v>0</v>
      </c>
      <c r="J24" s="15"/>
      <c r="K24" s="14">
        <v>0</v>
      </c>
      <c r="L24" s="15"/>
      <c r="M24" s="14">
        <v>0</v>
      </c>
      <c r="N24" s="15"/>
      <c r="O24" s="130"/>
      <c r="P24" s="131"/>
      <c r="Q24" s="16"/>
      <c r="R24" s="17"/>
      <c r="S24" s="101">
        <f>SUM(C24:P24)</f>
        <v>0</v>
      </c>
      <c r="T24" s="107"/>
    </row>
    <row r="25" spans="1:26">
      <c r="A25" s="93"/>
      <c r="B25" s="96"/>
      <c r="C25" s="19">
        <v>15</v>
      </c>
      <c r="D25" s="20"/>
      <c r="E25" s="19">
        <v>9</v>
      </c>
      <c r="F25" s="20"/>
      <c r="G25" s="19">
        <v>11</v>
      </c>
      <c r="H25" s="20"/>
      <c r="I25" s="19">
        <v>7</v>
      </c>
      <c r="J25" s="20"/>
      <c r="K25" s="19">
        <v>9</v>
      </c>
      <c r="L25" s="20"/>
      <c r="M25" s="19">
        <v>15</v>
      </c>
      <c r="N25" s="20"/>
      <c r="O25" s="126"/>
      <c r="P25" s="127"/>
      <c r="Q25" s="21">
        <f>SUBTOTAL(9,C25:P25)</f>
        <v>66</v>
      </c>
      <c r="R25" s="22">
        <f>SUM(Q25-R26)</f>
        <v>-77</v>
      </c>
      <c r="S25" s="96"/>
      <c r="T25" s="105"/>
    </row>
    <row r="26" spans="1:26" ht="15.6" thickBot="1">
      <c r="A26" s="110"/>
      <c r="B26" s="109"/>
      <c r="C26" s="33">
        <v>27</v>
      </c>
      <c r="D26" s="34"/>
      <c r="E26" s="33">
        <v>29</v>
      </c>
      <c r="F26" s="34"/>
      <c r="G26" s="33">
        <v>20</v>
      </c>
      <c r="H26" s="34"/>
      <c r="I26" s="33">
        <v>26</v>
      </c>
      <c r="J26" s="34"/>
      <c r="K26" s="33">
        <v>19</v>
      </c>
      <c r="L26" s="34"/>
      <c r="M26" s="33">
        <v>22</v>
      </c>
      <c r="N26" s="34"/>
      <c r="O26" s="132"/>
      <c r="P26" s="133"/>
      <c r="Q26" s="35"/>
      <c r="R26" s="36">
        <f>SUBTOTAL(109,C26:P26)</f>
        <v>143</v>
      </c>
      <c r="S26" s="109"/>
      <c r="T26" s="111"/>
    </row>
    <row r="27" spans="1:26" ht="12.75" customHeight="1">
      <c r="O27" s="37" t="str">
        <f>IF(Q27&lt;&gt;R27,"! Väravate vahe ei ole õige. Andmete sisestus pooleli või tulemused sisestatud valesti =&gt;&gt;"," ")</f>
        <v xml:space="preserve"> </v>
      </c>
      <c r="P27" s="37"/>
      <c r="Q27" s="38">
        <f>SUM(Q6:Q26)</f>
        <v>743</v>
      </c>
      <c r="R27" s="38">
        <f>R26+R23+R20+R17+R14+R11+R8</f>
        <v>743</v>
      </c>
    </row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3">
    <mergeCell ref="M21:N23"/>
    <mergeCell ref="O24:P26"/>
    <mergeCell ref="T6:T8"/>
    <mergeCell ref="T9:T11"/>
    <mergeCell ref="B6:B8"/>
    <mergeCell ref="B24:B26"/>
    <mergeCell ref="A24:A26"/>
    <mergeCell ref="S24:S26"/>
    <mergeCell ref="T24:T26"/>
    <mergeCell ref="S12:S14"/>
    <mergeCell ref="T12:T14"/>
    <mergeCell ref="S15:S17"/>
    <mergeCell ref="S18:S20"/>
    <mergeCell ref="S21:S23"/>
    <mergeCell ref="T15:T17"/>
    <mergeCell ref="T18:T20"/>
    <mergeCell ref="T21:T23"/>
    <mergeCell ref="C6:D8"/>
    <mergeCell ref="O5:P5"/>
    <mergeCell ref="M5:N5"/>
    <mergeCell ref="I5:J5"/>
    <mergeCell ref="Q5:R5"/>
    <mergeCell ref="S9:S11"/>
    <mergeCell ref="S6:S8"/>
    <mergeCell ref="A21:A23"/>
    <mergeCell ref="A18:A20"/>
    <mergeCell ref="B21:B23"/>
    <mergeCell ref="A15:A17"/>
    <mergeCell ref="K5:L5"/>
    <mergeCell ref="C5:D5"/>
    <mergeCell ref="E5:F5"/>
    <mergeCell ref="G5:H5"/>
    <mergeCell ref="A6:A8"/>
    <mergeCell ref="E9:F11"/>
    <mergeCell ref="G12:H14"/>
    <mergeCell ref="I15:J17"/>
    <mergeCell ref="K18:L20"/>
    <mergeCell ref="A12:A14"/>
    <mergeCell ref="B12:B14"/>
    <mergeCell ref="A9:A11"/>
    <mergeCell ref="B9:B11"/>
    <mergeCell ref="B18:B20"/>
    <mergeCell ref="B15:B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7.88671875" customWidth="1"/>
    <col min="2" max="2" width="21.664062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21.6640625" customWidth="1"/>
    <col min="9" max="18" width="9.109375" customWidth="1"/>
    <col min="19" max="26" width="8" customWidth="1"/>
  </cols>
  <sheetData>
    <row r="1" spans="1:26" ht="18" customHeight="1">
      <c r="A1" s="1" t="str">
        <f>Ajakava!A1</f>
        <v>2018 EESTI MEISTRIVÕISTLUSED KÄSIPALLIS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>
      <c r="A2" s="1" t="str">
        <f>Ajakava!A2</f>
        <v>NOORMEHED D KLASS  - 2. liiga</v>
      </c>
      <c r="B2" s="3"/>
      <c r="C2" s="3"/>
      <c r="D2" s="3"/>
      <c r="E2" s="39" t="str">
        <f>Tabel!P2</f>
        <v>09.02.-11.02.2018</v>
      </c>
      <c r="F2" s="9"/>
      <c r="G2" s="9" t="str">
        <f>Tabel!Q2</f>
        <v>VIIMSI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2" t="str">
        <f>Ajakava!A3</f>
        <v>sündinud 2005 ja hiljem</v>
      </c>
      <c r="B3" s="3"/>
      <c r="C3" s="3"/>
      <c r="D3" s="3"/>
      <c r="E3" s="39" t="str">
        <f>Tabel!P3</f>
        <v>13.04.-15.04.2018</v>
      </c>
      <c r="F3" s="9"/>
      <c r="G3" s="9" t="str">
        <f>Tabel!Q3</f>
        <v>KEHRA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13" t="s">
        <v>15</v>
      </c>
      <c r="B5" s="91"/>
      <c r="C5" s="9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>
      <c r="A6" s="40"/>
      <c r="B6" s="41" t="s">
        <v>16</v>
      </c>
      <c r="C6" s="40"/>
      <c r="D6" s="123" t="s">
        <v>17</v>
      </c>
      <c r="E6" s="91"/>
      <c r="F6" s="42"/>
      <c r="G6" s="114" t="s">
        <v>18</v>
      </c>
      <c r="H6" s="9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43" t="s">
        <v>19</v>
      </c>
      <c r="B7" s="112"/>
      <c r="C7" s="91"/>
      <c r="D7" s="112"/>
      <c r="E7" s="91"/>
      <c r="F7" s="3"/>
      <c r="G7" s="112"/>
      <c r="H7" s="9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43" t="s">
        <v>20</v>
      </c>
      <c r="B8" s="112"/>
      <c r="C8" s="91"/>
      <c r="D8" s="112"/>
      <c r="E8" s="91"/>
      <c r="F8" s="3"/>
      <c r="G8" s="112"/>
      <c r="H8" s="9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43" t="s">
        <v>21</v>
      </c>
      <c r="B9" s="112"/>
      <c r="C9" s="91"/>
      <c r="D9" s="112"/>
      <c r="E9" s="91"/>
      <c r="F9" s="3"/>
      <c r="G9" s="112"/>
      <c r="H9" s="9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>
      <c r="A10" s="43" t="s">
        <v>22</v>
      </c>
      <c r="B10" s="112"/>
      <c r="C10" s="91"/>
      <c r="D10" s="112"/>
      <c r="E10" s="91"/>
      <c r="F10" s="3"/>
      <c r="G10" s="112"/>
      <c r="H10" s="9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43" t="s">
        <v>23</v>
      </c>
      <c r="B11" s="112"/>
      <c r="C11" s="91"/>
      <c r="D11" s="112"/>
      <c r="E11" s="91"/>
      <c r="F11" s="3"/>
      <c r="G11" s="112"/>
      <c r="H11" s="9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43" t="s">
        <v>24</v>
      </c>
      <c r="B12" s="112"/>
      <c r="C12" s="91"/>
      <c r="D12" s="112"/>
      <c r="E12" s="91"/>
      <c r="F12" s="3"/>
      <c r="G12" s="112"/>
      <c r="H12" s="9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43" t="s">
        <v>25</v>
      </c>
      <c r="B13" s="112"/>
      <c r="C13" s="91"/>
      <c r="D13" s="112"/>
      <c r="E13" s="91"/>
      <c r="F13" s="3"/>
      <c r="G13" s="112"/>
      <c r="H13" s="9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43" t="s">
        <v>26</v>
      </c>
      <c r="B14" s="112"/>
      <c r="C14" s="91"/>
      <c r="D14" s="112"/>
      <c r="E14" s="91"/>
      <c r="F14" s="3"/>
      <c r="G14" s="112"/>
      <c r="H14" s="9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7.5" customHeight="1">
      <c r="A15" s="44"/>
      <c r="B15" s="44"/>
      <c r="C15" s="3"/>
      <c r="D15" s="44"/>
      <c r="E15" s="44"/>
      <c r="F15" s="3"/>
      <c r="G15" s="44"/>
      <c r="H15" s="4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>
      <c r="A16" s="45" t="s">
        <v>27</v>
      </c>
      <c r="B16" s="46" t="str">
        <f>IF(B7&gt;0,B7,"")</f>
        <v/>
      </c>
      <c r="C16" s="3"/>
      <c r="D16" s="45" t="s">
        <v>28</v>
      </c>
      <c r="E16" s="46" t="str">
        <f>IF(B8&gt;0,B8,"")</f>
        <v/>
      </c>
      <c r="F16" s="3"/>
      <c r="G16" s="45" t="s">
        <v>29</v>
      </c>
      <c r="H16" s="46" t="str">
        <f>IF(B9&gt;0,B9,"")</f>
        <v/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47">
        <v>1</v>
      </c>
      <c r="B17" s="48"/>
      <c r="C17" s="3"/>
      <c r="D17" s="47">
        <v>1</v>
      </c>
      <c r="E17" s="48"/>
      <c r="F17" s="3"/>
      <c r="G17" s="47">
        <v>1</v>
      </c>
      <c r="H17" s="4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47">
        <v>2</v>
      </c>
      <c r="B18" s="48"/>
      <c r="C18" s="3"/>
      <c r="D18" s="47">
        <v>2</v>
      </c>
      <c r="E18" s="48"/>
      <c r="F18" s="3"/>
      <c r="G18" s="47">
        <v>2</v>
      </c>
      <c r="H18" s="4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47">
        <v>3</v>
      </c>
      <c r="B19" s="48"/>
      <c r="C19" s="3"/>
      <c r="D19" s="47">
        <v>3</v>
      </c>
      <c r="E19" s="48"/>
      <c r="F19" s="3"/>
      <c r="G19" s="47">
        <v>3</v>
      </c>
      <c r="H19" s="4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47">
        <v>4</v>
      </c>
      <c r="B20" s="48"/>
      <c r="C20" s="3"/>
      <c r="D20" s="47">
        <v>4</v>
      </c>
      <c r="E20" s="48"/>
      <c r="F20" s="3"/>
      <c r="G20" s="47">
        <v>4</v>
      </c>
      <c r="H20" s="4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47">
        <v>5</v>
      </c>
      <c r="B21" s="48"/>
      <c r="C21" s="3"/>
      <c r="D21" s="47">
        <v>5</v>
      </c>
      <c r="E21" s="48"/>
      <c r="F21" s="3"/>
      <c r="G21" s="47">
        <v>5</v>
      </c>
      <c r="H21" s="4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47">
        <v>6</v>
      </c>
      <c r="B22" s="48"/>
      <c r="C22" s="3"/>
      <c r="D22" s="47">
        <v>6</v>
      </c>
      <c r="E22" s="48"/>
      <c r="F22" s="3"/>
      <c r="G22" s="47">
        <v>6</v>
      </c>
      <c r="H22" s="4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47">
        <v>7</v>
      </c>
      <c r="B23" s="48"/>
      <c r="C23" s="3"/>
      <c r="D23" s="47">
        <v>7</v>
      </c>
      <c r="E23" s="48"/>
      <c r="F23" s="3"/>
      <c r="G23" s="47">
        <v>7</v>
      </c>
      <c r="H23" s="4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47">
        <v>8</v>
      </c>
      <c r="B24" s="48"/>
      <c r="C24" s="3"/>
      <c r="D24" s="47">
        <v>8</v>
      </c>
      <c r="E24" s="48"/>
      <c r="F24" s="3"/>
      <c r="G24" s="47">
        <v>8</v>
      </c>
      <c r="H24" s="4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47">
        <v>9</v>
      </c>
      <c r="B25" s="48"/>
      <c r="C25" s="3"/>
      <c r="D25" s="47">
        <v>9</v>
      </c>
      <c r="E25" s="48"/>
      <c r="F25" s="3"/>
      <c r="G25" s="47">
        <v>9</v>
      </c>
      <c r="H25" s="4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47">
        <v>10</v>
      </c>
      <c r="B26" s="48"/>
      <c r="C26" s="3"/>
      <c r="D26" s="47">
        <v>10</v>
      </c>
      <c r="E26" s="48"/>
      <c r="F26" s="3"/>
      <c r="G26" s="47">
        <v>10</v>
      </c>
      <c r="H26" s="4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47">
        <v>11</v>
      </c>
      <c r="B27" s="48"/>
      <c r="C27" s="3"/>
      <c r="D27" s="47">
        <v>11</v>
      </c>
      <c r="E27" s="48"/>
      <c r="F27" s="3"/>
      <c r="G27" s="47">
        <v>11</v>
      </c>
      <c r="H27" s="4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47">
        <v>12</v>
      </c>
      <c r="B28" s="48"/>
      <c r="C28" s="3"/>
      <c r="D28" s="47">
        <v>12</v>
      </c>
      <c r="E28" s="48"/>
      <c r="F28" s="3"/>
      <c r="G28" s="47">
        <v>12</v>
      </c>
      <c r="H28" s="4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47">
        <v>13</v>
      </c>
      <c r="B29" s="48"/>
      <c r="C29" s="3"/>
      <c r="D29" s="47">
        <v>13</v>
      </c>
      <c r="E29" s="48"/>
      <c r="F29" s="3"/>
      <c r="G29" s="47">
        <v>13</v>
      </c>
      <c r="H29" s="4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47">
        <v>14</v>
      </c>
      <c r="B30" s="48"/>
      <c r="C30" s="3"/>
      <c r="D30" s="47">
        <v>14</v>
      </c>
      <c r="E30" s="48"/>
      <c r="F30" s="3"/>
      <c r="G30" s="47">
        <v>14</v>
      </c>
      <c r="H30" s="4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47">
        <v>15</v>
      </c>
      <c r="B31" s="48"/>
      <c r="C31" s="3"/>
      <c r="D31" s="47">
        <v>15</v>
      </c>
      <c r="E31" s="48"/>
      <c r="F31" s="3"/>
      <c r="G31" s="47">
        <v>15</v>
      </c>
      <c r="H31" s="4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49">
        <v>16</v>
      </c>
      <c r="B32" s="50"/>
      <c r="C32" s="3"/>
      <c r="D32" s="49">
        <v>16</v>
      </c>
      <c r="E32" s="50"/>
      <c r="F32" s="3"/>
      <c r="G32" s="49">
        <v>16</v>
      </c>
      <c r="H32" s="5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51" t="s">
        <v>30</v>
      </c>
      <c r="B33" s="48"/>
      <c r="C33" s="3"/>
      <c r="D33" s="51" t="s">
        <v>30</v>
      </c>
      <c r="E33" s="48"/>
      <c r="F33" s="3"/>
      <c r="G33" s="51" t="s">
        <v>30</v>
      </c>
      <c r="H33" s="4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52" t="s">
        <v>30</v>
      </c>
      <c r="B34" s="53"/>
      <c r="C34" s="3"/>
      <c r="D34" s="52" t="s">
        <v>30</v>
      </c>
      <c r="E34" s="53"/>
      <c r="F34" s="3"/>
      <c r="G34" s="52" t="s">
        <v>30</v>
      </c>
      <c r="H34" s="5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>
      <c r="A36" s="54" t="s">
        <v>31</v>
      </c>
      <c r="B36" s="5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>
      <c r="A37" s="54"/>
      <c r="B37" s="41" t="s">
        <v>32</v>
      </c>
      <c r="C37" s="3"/>
      <c r="D37" s="115" t="s">
        <v>16</v>
      </c>
      <c r="E37" s="9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43" t="s">
        <v>19</v>
      </c>
      <c r="B38" s="116"/>
      <c r="C38" s="91"/>
      <c r="D38" s="112"/>
      <c r="E38" s="9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43" t="s">
        <v>20</v>
      </c>
      <c r="B39" s="116"/>
      <c r="C39" s="91"/>
      <c r="D39" s="112"/>
      <c r="E39" s="9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43" t="s">
        <v>21</v>
      </c>
      <c r="B40" s="116"/>
      <c r="C40" s="91"/>
      <c r="D40" s="112"/>
      <c r="E40" s="9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43" t="s">
        <v>22</v>
      </c>
      <c r="B41" s="116"/>
      <c r="C41" s="91"/>
      <c r="D41" s="112"/>
      <c r="E41" s="9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43" t="s">
        <v>23</v>
      </c>
      <c r="B42" s="116"/>
      <c r="C42" s="91"/>
      <c r="D42" s="112"/>
      <c r="E42" s="9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43" t="s">
        <v>24</v>
      </c>
      <c r="B43" s="116"/>
      <c r="C43" s="91"/>
      <c r="D43" s="112"/>
      <c r="E43" s="9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43" t="s">
        <v>25</v>
      </c>
      <c r="B44" s="116"/>
      <c r="C44" s="91"/>
      <c r="D44" s="112"/>
      <c r="E44" s="9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43" t="s">
        <v>26</v>
      </c>
      <c r="B45" s="116"/>
      <c r="C45" s="91"/>
      <c r="D45" s="112"/>
      <c r="E45" s="9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55"/>
      <c r="B46" s="117"/>
      <c r="C46" s="118"/>
      <c r="D46" s="122"/>
      <c r="E46" s="118"/>
      <c r="F46" s="44"/>
      <c r="G46" s="44"/>
      <c r="H46" s="4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119" t="s">
        <v>32</v>
      </c>
      <c r="D47" s="120"/>
      <c r="E47" s="120"/>
      <c r="F47" s="120"/>
      <c r="G47" s="119" t="s">
        <v>16</v>
      </c>
      <c r="H47" s="12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>
      <c r="A48" s="121" t="s">
        <v>33</v>
      </c>
      <c r="B48" s="91"/>
      <c r="C48" s="112"/>
      <c r="D48" s="91"/>
      <c r="E48" s="91"/>
      <c r="F48" s="91"/>
      <c r="G48" s="112"/>
      <c r="H48" s="91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5.6">
      <c r="A49" s="121" t="s">
        <v>34</v>
      </c>
      <c r="B49" s="91"/>
      <c r="C49" s="112"/>
      <c r="D49" s="91"/>
      <c r="E49" s="91"/>
      <c r="F49" s="91"/>
      <c r="G49" s="112"/>
      <c r="H49" s="91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4.25" customHeight="1">
      <c r="A50" s="44"/>
      <c r="B50" s="44"/>
      <c r="C50" s="44"/>
      <c r="D50" s="44"/>
      <c r="E50" s="44"/>
      <c r="F50" s="44"/>
      <c r="G50" s="44"/>
      <c r="H50" s="4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4">
    <mergeCell ref="D44:E44"/>
    <mergeCell ref="D43:E43"/>
    <mergeCell ref="C49:F49"/>
    <mergeCell ref="G49:H49"/>
    <mergeCell ref="D45:E45"/>
    <mergeCell ref="D46:E46"/>
    <mergeCell ref="C47:F47"/>
    <mergeCell ref="G47:H47"/>
    <mergeCell ref="A48:B48"/>
    <mergeCell ref="C48:F48"/>
    <mergeCell ref="A49:B49"/>
    <mergeCell ref="G48:H48"/>
    <mergeCell ref="B44:C44"/>
    <mergeCell ref="B45:C45"/>
    <mergeCell ref="B42:C42"/>
    <mergeCell ref="B43:C43"/>
    <mergeCell ref="B46:C46"/>
    <mergeCell ref="A5:C5"/>
    <mergeCell ref="G6:H6"/>
    <mergeCell ref="D7:E7"/>
    <mergeCell ref="D37:E37"/>
    <mergeCell ref="D38:E38"/>
    <mergeCell ref="B38:C38"/>
    <mergeCell ref="D14:E14"/>
    <mergeCell ref="G14:H14"/>
    <mergeCell ref="B14:C14"/>
    <mergeCell ref="B13:C13"/>
    <mergeCell ref="D8:E8"/>
    <mergeCell ref="D6:E6"/>
    <mergeCell ref="B8:C8"/>
    <mergeCell ref="B7:C7"/>
    <mergeCell ref="G7:H7"/>
    <mergeCell ref="G8:H8"/>
    <mergeCell ref="B12:C12"/>
    <mergeCell ref="B9:C9"/>
    <mergeCell ref="B10:C10"/>
    <mergeCell ref="D41:E41"/>
    <mergeCell ref="D42:E42"/>
    <mergeCell ref="G10:H10"/>
    <mergeCell ref="B11:C11"/>
    <mergeCell ref="G11:H11"/>
    <mergeCell ref="B41:C41"/>
    <mergeCell ref="B39:C39"/>
    <mergeCell ref="B40:C40"/>
    <mergeCell ref="D39:E39"/>
    <mergeCell ref="D40:E40"/>
    <mergeCell ref="G13:H13"/>
    <mergeCell ref="G12:H12"/>
    <mergeCell ref="D10:E10"/>
    <mergeCell ref="D11:E11"/>
    <mergeCell ref="G9:H9"/>
    <mergeCell ref="D9:E9"/>
    <mergeCell ref="D12:E12"/>
    <mergeCell ref="D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 Orasson</dc:creator>
  <cp:lastModifiedBy>Pirje</cp:lastModifiedBy>
  <dcterms:created xsi:type="dcterms:W3CDTF">2018-02-11T17:28:56Z</dcterms:created>
  <dcterms:modified xsi:type="dcterms:W3CDTF">2018-02-11T17:28:56Z</dcterms:modified>
</cp:coreProperties>
</file>