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ÄPAKAS\ARVUTI vana\NOORTEKÄSIPALL\HOOAEG 2018-2019\EKV P\PD EKV\"/>
    </mc:Choice>
  </mc:AlternateContent>
  <xr:revisionPtr revIDLastSave="0" documentId="13_ncr:1_{1467DD39-C5D9-4967-925C-F8A953355C98}" xr6:coauthVersionLast="37" xr6:coauthVersionMax="37" xr10:uidLastSave="{00000000-0000-0000-0000-000000000000}"/>
  <bookViews>
    <workbookView xWindow="0" yWindow="0" windowWidth="21570" windowHeight="8040" activeTab="1" xr2:uid="{00000000-000D-0000-FFFF-FFFF00000000}"/>
  </bookViews>
  <sheets>
    <sheet name="Ajakava" sheetId="1" r:id="rId1"/>
    <sheet name="Tabel" sheetId="2" r:id="rId2"/>
    <sheet name="Kokkuvõte" sheetId="3" state="hidden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3" l="1"/>
  <c r="E15" i="3"/>
  <c r="B15" i="3"/>
  <c r="G3" i="3"/>
  <c r="E3" i="3"/>
  <c r="A3" i="3"/>
  <c r="A2" i="3"/>
  <c r="A1" i="3"/>
  <c r="R26" i="2"/>
  <c r="Q25" i="2"/>
  <c r="R25" i="2" s="1"/>
  <c r="S24" i="2"/>
  <c r="R23" i="2"/>
  <c r="Q22" i="2"/>
  <c r="R22" i="2" s="1"/>
  <c r="S21" i="2"/>
  <c r="R20" i="2"/>
  <c r="Q19" i="2"/>
  <c r="S18" i="2"/>
  <c r="R17" i="2"/>
  <c r="Q16" i="2"/>
  <c r="R16" i="2" s="1"/>
  <c r="S15" i="2"/>
  <c r="R14" i="2"/>
  <c r="Q13" i="2"/>
  <c r="R13" i="2" s="1"/>
  <c r="S12" i="2"/>
  <c r="R11" i="2"/>
  <c r="Q10" i="2"/>
  <c r="R10" i="2" s="1"/>
  <c r="S9" i="2"/>
  <c r="R8" i="2"/>
  <c r="Q7" i="2"/>
  <c r="R7" i="2" s="1"/>
  <c r="S6" i="2"/>
  <c r="A3" i="2"/>
  <c r="Q2" i="2"/>
  <c r="G2" i="3" s="1"/>
  <c r="P2" i="2"/>
  <c r="E2" i="3" s="1"/>
  <c r="C2" i="2"/>
  <c r="A2" i="2"/>
  <c r="A1" i="2"/>
  <c r="A23" i="1"/>
  <c r="A24" i="1" s="1"/>
  <c r="A25" i="1" s="1"/>
  <c r="A26" i="1" s="1"/>
  <c r="A27" i="1" s="1"/>
  <c r="A28" i="1" s="1"/>
  <c r="A15" i="1"/>
  <c r="A16" i="1" s="1"/>
  <c r="A17" i="1" s="1"/>
  <c r="A18" i="1" s="1"/>
  <c r="A19" i="1" s="1"/>
  <c r="A20" i="1" s="1"/>
  <c r="A13" i="1"/>
  <c r="A21" i="1" s="1"/>
  <c r="B7" i="1"/>
  <c r="B8" i="1" s="1"/>
  <c r="B9" i="1" s="1"/>
  <c r="B10" i="1" s="1"/>
  <c r="B11" i="1" s="1"/>
  <c r="B12" i="1" s="1"/>
  <c r="B14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6" i="1" s="1"/>
  <c r="B27" i="1" s="1"/>
  <c r="B28" i="1" s="1"/>
  <c r="A7" i="1"/>
  <c r="A8" i="1" s="1"/>
  <c r="A9" i="1" s="1"/>
  <c r="A10" i="1" s="1"/>
  <c r="A11" i="1" s="1"/>
  <c r="A12" i="1" s="1"/>
  <c r="R19" i="2" l="1"/>
  <c r="R27" i="2"/>
  <c r="Q27" i="2"/>
  <c r="O27" i="2" l="1"/>
</calcChain>
</file>

<file path=xl/sharedStrings.xml><?xml version="1.0" encoding="utf-8"?>
<sst xmlns="http://schemas.openxmlformats.org/spreadsheetml/2006/main" count="242" uniqueCount="63">
  <si>
    <t>2018 EESTI KARIKAVÕISTLUSED KÄSIPALLIS</t>
  </si>
  <si>
    <t>NOORMEHED D KLASS</t>
  </si>
  <si>
    <t>sündinud 2006 ja hiljem</t>
  </si>
  <si>
    <t>12.10.-14.10.2018</t>
  </si>
  <si>
    <t>VIIMSI</t>
  </si>
  <si>
    <t>B-alagrupp</t>
  </si>
  <si>
    <t>Paremusjärjestus</t>
  </si>
  <si>
    <t>Mänguaeg 2×15 min</t>
  </si>
  <si>
    <t>Võistkonna nimi</t>
  </si>
  <si>
    <t>Klubi nimi</t>
  </si>
  <si>
    <t>VÕISTKOND</t>
  </si>
  <si>
    <t>Viimsi Kool</t>
  </si>
  <si>
    <t>Treener(id)</t>
  </si>
  <si>
    <t>1.</t>
  </si>
  <si>
    <t>2.</t>
  </si>
  <si>
    <t>3.</t>
  </si>
  <si>
    <t>V – VAHE</t>
  </si>
  <si>
    <t>PUNKTE</t>
  </si>
  <si>
    <t>KOHT</t>
  </si>
  <si>
    <t>HC Tallinn 2</t>
  </si>
  <si>
    <t>4.</t>
  </si>
  <si>
    <t>5.</t>
  </si>
  <si>
    <t>HC Tallinn/Randvere</t>
  </si>
  <si>
    <t>6.</t>
  </si>
  <si>
    <t>HC KEHRA</t>
  </si>
  <si>
    <t>7.</t>
  </si>
  <si>
    <t>I</t>
  </si>
  <si>
    <t>II</t>
  </si>
  <si>
    <t>III</t>
  </si>
  <si>
    <t>-</t>
  </si>
  <si>
    <t>18</t>
  </si>
  <si>
    <t>HC Viimsi</t>
  </si>
  <si>
    <t>Aruküla SK</t>
  </si>
  <si>
    <t>21</t>
  </si>
  <si>
    <t>HC Tallas</t>
  </si>
  <si>
    <t>SK Tapa</t>
  </si>
  <si>
    <t>14</t>
  </si>
  <si>
    <t>HC Kehra</t>
  </si>
  <si>
    <t>23</t>
  </si>
  <si>
    <t>Treener:</t>
  </si>
  <si>
    <t>Võistkondade parimad mängijad:</t>
  </si>
  <si>
    <t>11</t>
  </si>
  <si>
    <t>Mängija nimi</t>
  </si>
  <si>
    <t>13</t>
  </si>
  <si>
    <t>20</t>
  </si>
  <si>
    <t>29</t>
  </si>
  <si>
    <t>19</t>
  </si>
  <si>
    <t>24</t>
  </si>
  <si>
    <t>7</t>
  </si>
  <si>
    <t>Turniiri parim mängija:</t>
  </si>
  <si>
    <t>Turniiri parim väravavaht:</t>
  </si>
  <si>
    <t>25</t>
  </si>
  <si>
    <t>HC TALLAS</t>
  </si>
  <si>
    <t>17</t>
  </si>
  <si>
    <t>ARUKÜLA SK</t>
  </si>
  <si>
    <t>SK TAPA</t>
  </si>
  <si>
    <t>HC VIIMSI</t>
  </si>
  <si>
    <t>HC TALLINN 2</t>
  </si>
  <si>
    <t>HC TALLINN/ RANDVERE</t>
  </si>
  <si>
    <t>Artur Bürkland</t>
  </si>
  <si>
    <t>Carola Otspere</t>
  </si>
  <si>
    <t>Kristofer Liedemann</t>
  </si>
  <si>
    <t>Markus Eiber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</si>
</sst>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41">
    <font>
      <sz val="10"/>
      <color rgb="FF000000"/>
      <name val="Arial"/>
    </font>
    <font>
      <b/>
      <sz val="14"/>
      <name val="Calibri"/>
    </font>
    <font>
      <b/>
      <sz val="14"/>
      <name val="Cambria"/>
    </font>
    <font>
      <b/>
      <sz val="10"/>
      <name val="Calibri"/>
    </font>
    <font>
      <sz val="10"/>
      <name val="Calibri"/>
    </font>
    <font>
      <b/>
      <sz val="12"/>
      <name val="Cambria"/>
    </font>
    <font>
      <sz val="12"/>
      <name val="Calibri"/>
    </font>
    <font>
      <sz val="11"/>
      <name val="Calibri"/>
    </font>
    <font>
      <sz val="10"/>
      <name val="Cambria"/>
    </font>
    <font>
      <sz val="14"/>
      <name val="Calibri"/>
    </font>
    <font>
      <sz val="12"/>
      <name val="Cambria"/>
    </font>
    <font>
      <b/>
      <sz val="12"/>
      <name val="Calibri"/>
    </font>
    <font>
      <u/>
      <sz val="11"/>
      <name val="Calibri"/>
    </font>
    <font>
      <b/>
      <sz val="11"/>
      <name val="Calibri"/>
    </font>
    <font>
      <u/>
      <sz val="12"/>
      <name val="Calibri"/>
    </font>
    <font>
      <sz val="12"/>
      <color rgb="FF000000"/>
      <name val="Calibri"/>
    </font>
    <font>
      <i/>
      <u/>
      <sz val="9"/>
      <name val="Calibri"/>
    </font>
    <font>
      <i/>
      <u/>
      <sz val="9"/>
      <name val="Calibri"/>
    </font>
    <font>
      <sz val="12"/>
      <name val="Arial"/>
    </font>
    <font>
      <sz val="12"/>
      <name val="Arial Narrow"/>
    </font>
    <font>
      <u/>
      <sz val="10"/>
      <name val="Calibri"/>
    </font>
    <font>
      <i/>
      <u/>
      <sz val="10"/>
      <name val="Calibri"/>
    </font>
    <font>
      <sz val="10"/>
      <name val="Arial"/>
    </font>
    <font>
      <b/>
      <sz val="11"/>
      <name val="Cambria"/>
    </font>
    <font>
      <sz val="14"/>
      <name val="Arial Narrow"/>
    </font>
    <font>
      <b/>
      <i/>
      <sz val="16"/>
      <name val="Garamond"/>
    </font>
    <font>
      <b/>
      <sz val="12"/>
      <name val="Arial"/>
    </font>
    <font>
      <b/>
      <sz val="16"/>
      <name val="Arial Narrow"/>
    </font>
    <font>
      <b/>
      <sz val="16"/>
      <name val="Book Antiqua"/>
    </font>
    <font>
      <sz val="9"/>
      <color rgb="FF000000"/>
      <name val="Calibri"/>
    </font>
    <font>
      <sz val="12"/>
      <color rgb="FF3366FF"/>
      <name val="Calibri"/>
    </font>
    <font>
      <i/>
      <u/>
      <sz val="9"/>
      <name val="Calibri"/>
    </font>
    <font>
      <sz val="9"/>
      <color rgb="FFDD0806"/>
      <name val="Merriweather"/>
    </font>
    <font>
      <sz val="10"/>
      <name val="Arial"/>
    </font>
    <font>
      <b/>
      <sz val="12"/>
      <color indexed="57"/>
      <name val="Arial"/>
      <family val="2"/>
      <charset val="186"/>
    </font>
    <font>
      <sz val="12"/>
      <color indexed="57"/>
      <name val="Arial"/>
      <family val="2"/>
      <charset val="186"/>
    </font>
    <font>
      <sz val="14"/>
      <color rgb="FF000000"/>
      <name val="Calibri"/>
      <family val="2"/>
      <charset val="186"/>
      <scheme val="minor"/>
    </font>
    <font>
      <u/>
      <sz val="14"/>
      <color rgb="FF000000"/>
      <name val="Calibri"/>
      <family val="2"/>
      <charset val="186"/>
      <scheme val="minor"/>
    </font>
    <font>
      <sz val="14"/>
      <color rgb="FF000000"/>
      <name val="Arial"/>
      <family val="2"/>
      <charset val="186"/>
    </font>
    <font>
      <sz val="12"/>
      <color rgb="FF000000"/>
      <name val="Calibri"/>
      <family val="2"/>
      <charset val="186"/>
      <scheme val="minor"/>
    </font>
    <font>
      <sz val="12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49" fontId="7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9" fillId="0" borderId="0" xfId="0" applyFont="1" applyAlignment="1">
      <alignment horizontal="left"/>
    </xf>
    <xf numFmtId="0" fontId="11" fillId="0" borderId="0" xfId="0" applyFont="1" applyAlignment="1"/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49" fontId="8" fillId="0" borderId="0" xfId="0" applyNumberFormat="1" applyFont="1" applyAlignment="1">
      <alignment horizontal="right"/>
    </xf>
    <xf numFmtId="0" fontId="20" fillId="0" borderId="0" xfId="0" applyFont="1" applyAlignment="1"/>
    <xf numFmtId="49" fontId="10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/>
    <xf numFmtId="20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6" xfId="0" applyFont="1" applyBorder="1" applyAlignment="1"/>
    <xf numFmtId="0" fontId="25" fillId="0" borderId="7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8" xfId="0" applyFont="1" applyBorder="1" applyAlignment="1"/>
    <xf numFmtId="0" fontId="7" fillId="0" borderId="9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0" fontId="7" fillId="0" borderId="13" xfId="0" applyNumberFormat="1" applyFont="1" applyBorder="1" applyAlignment="1">
      <alignment horizontal="center"/>
    </xf>
    <xf numFmtId="0" fontId="4" fillId="0" borderId="14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29" fillId="0" borderId="0" xfId="0" applyFont="1" applyAlignment="1"/>
    <xf numFmtId="0" fontId="4" fillId="0" borderId="21" xfId="0" applyFont="1" applyBorder="1" applyAlignment="1"/>
    <xf numFmtId="0" fontId="4" fillId="0" borderId="1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5" xfId="0" applyFont="1" applyBorder="1" applyAlignment="1"/>
    <xf numFmtId="20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30" xfId="0" applyFont="1" applyBorder="1" applyAlignment="1">
      <alignment horizontal="center"/>
    </xf>
    <xf numFmtId="0" fontId="18" fillId="0" borderId="31" xfId="0" applyFont="1" applyBorder="1" applyAlignment="1"/>
    <xf numFmtId="49" fontId="7" fillId="0" borderId="32" xfId="0" applyNumberFormat="1" applyFon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0" fontId="30" fillId="0" borderId="0" xfId="0" applyFont="1" applyAlignment="1"/>
    <xf numFmtId="0" fontId="18" fillId="0" borderId="3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5" xfId="0" applyFont="1" applyBorder="1" applyAlignment="1"/>
    <xf numFmtId="0" fontId="18" fillId="0" borderId="37" xfId="0" applyFont="1" applyBorder="1" applyAlignment="1"/>
    <xf numFmtId="0" fontId="7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0" fontId="32" fillId="0" borderId="0" xfId="0" applyFont="1" applyAlignment="1">
      <alignment horizontal="right"/>
    </xf>
    <xf numFmtId="0" fontId="33" fillId="0" borderId="0" xfId="0" applyFont="1" applyAlignment="1"/>
    <xf numFmtId="0" fontId="34" fillId="2" borderId="41" xfId="0" applyFont="1" applyFill="1" applyBorder="1" applyAlignment="1" applyProtection="1">
      <alignment horizontal="center"/>
    </xf>
    <xf numFmtId="0" fontId="34" fillId="2" borderId="42" xfId="0" applyFont="1" applyFill="1" applyBorder="1" applyAlignment="1" applyProtection="1">
      <alignment horizontal="center"/>
    </xf>
    <xf numFmtId="0" fontId="35" fillId="2" borderId="43" xfId="0" applyFont="1" applyFill="1" applyBorder="1" applyAlignment="1" applyProtection="1">
      <alignment horizontal="center"/>
    </xf>
    <xf numFmtId="0" fontId="35" fillId="2" borderId="44" xfId="0" applyFont="1" applyFill="1" applyBorder="1" applyAlignment="1" applyProtection="1">
      <alignment horizontal="center"/>
    </xf>
    <xf numFmtId="0" fontId="35" fillId="2" borderId="45" xfId="0" applyFont="1" applyFill="1" applyBorder="1" applyAlignment="1" applyProtection="1">
      <alignment horizontal="center"/>
    </xf>
    <xf numFmtId="0" fontId="35" fillId="2" borderId="46" xfId="0" applyFont="1" applyFill="1" applyBorder="1" applyAlignment="1" applyProtection="1">
      <alignment horizontal="center"/>
    </xf>
    <xf numFmtId="0" fontId="26" fillId="0" borderId="4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34" fillId="2" borderId="48" xfId="0" applyFont="1" applyFill="1" applyBorder="1" applyAlignment="1" applyProtection="1">
      <alignment horizontal="center"/>
    </xf>
    <xf numFmtId="0" fontId="34" fillId="2" borderId="49" xfId="0" applyFont="1" applyFill="1" applyBorder="1" applyAlignment="1" applyProtection="1">
      <alignment horizontal="center"/>
    </xf>
    <xf numFmtId="0" fontId="35" fillId="2" borderId="50" xfId="0" applyFont="1" applyFill="1" applyBorder="1" applyAlignment="1" applyProtection="1">
      <alignment horizontal="center"/>
    </xf>
    <xf numFmtId="0" fontId="35" fillId="2" borderId="51" xfId="0" applyFont="1" applyFill="1" applyBorder="1" applyAlignment="1" applyProtection="1">
      <alignment horizontal="center"/>
    </xf>
    <xf numFmtId="0" fontId="35" fillId="2" borderId="52" xfId="0" applyFont="1" applyFill="1" applyBorder="1" applyAlignment="1" applyProtection="1">
      <alignment horizontal="center"/>
    </xf>
    <xf numFmtId="0" fontId="35" fillId="2" borderId="53" xfId="0" applyFont="1" applyFill="1" applyBorder="1" applyAlignment="1" applyProtection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/>
    <xf numFmtId="0" fontId="18" fillId="0" borderId="0" xfId="0" applyFont="1" applyBorder="1" applyAlignment="1"/>
    <xf numFmtId="0" fontId="18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left" vertical="center"/>
    </xf>
    <xf numFmtId="0" fontId="19" fillId="0" borderId="55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24" xfId="0" applyFont="1" applyBorder="1" applyAlignment="1"/>
    <xf numFmtId="0" fontId="26" fillId="0" borderId="26" xfId="0" applyFont="1" applyBorder="1" applyAlignment="1"/>
    <xf numFmtId="0" fontId="18" fillId="0" borderId="24" xfId="0" applyFont="1" applyBorder="1" applyAlignment="1"/>
    <xf numFmtId="0" fontId="18" fillId="0" borderId="69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35" fillId="2" borderId="72" xfId="0" applyFont="1" applyFill="1" applyBorder="1" applyAlignment="1" applyProtection="1">
      <alignment horizontal="center"/>
    </xf>
    <xf numFmtId="0" fontId="35" fillId="2" borderId="73" xfId="0" applyFont="1" applyFill="1" applyBorder="1" applyAlignment="1" applyProtection="1">
      <alignment horizontal="center"/>
    </xf>
    <xf numFmtId="0" fontId="18" fillId="0" borderId="71" xfId="0" applyFont="1" applyBorder="1" applyAlignment="1"/>
    <xf numFmtId="0" fontId="18" fillId="0" borderId="70" xfId="0" applyFont="1" applyBorder="1" applyAlignment="1"/>
    <xf numFmtId="164" fontId="23" fillId="0" borderId="0" xfId="0" applyNumberFormat="1" applyFont="1" applyAlignment="1">
      <alignment horizontal="left"/>
    </xf>
    <xf numFmtId="0" fontId="0" fillId="0" borderId="0" xfId="0" applyFont="1" applyAlignment="1"/>
    <xf numFmtId="0" fontId="28" fillId="0" borderId="60" xfId="0" applyFont="1" applyBorder="1" applyAlignment="1">
      <alignment horizontal="center" vertical="center"/>
    </xf>
    <xf numFmtId="0" fontId="22" fillId="0" borderId="62" xfId="0" applyFont="1" applyBorder="1"/>
    <xf numFmtId="0" fontId="22" fillId="0" borderId="64" xfId="0" applyFont="1" applyBorder="1"/>
    <xf numFmtId="0" fontId="28" fillId="0" borderId="66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2" fillId="0" borderId="22" xfId="0" applyFont="1" applyBorder="1"/>
    <xf numFmtId="0" fontId="22" fillId="0" borderId="68" xfId="0" applyFont="1" applyBorder="1"/>
    <xf numFmtId="0" fontId="22" fillId="0" borderId="74" xfId="0" applyFont="1" applyBorder="1"/>
    <xf numFmtId="0" fontId="22" fillId="0" borderId="34" xfId="0" applyFont="1" applyBorder="1"/>
    <xf numFmtId="0" fontId="18" fillId="0" borderId="65" xfId="0" applyFont="1" applyBorder="1" applyAlignment="1">
      <alignment horizontal="center" vertical="center"/>
    </xf>
    <xf numFmtId="0" fontId="22" fillId="0" borderId="61" xfId="0" applyFont="1" applyBorder="1"/>
    <xf numFmtId="0" fontId="22" fillId="0" borderId="63" xfId="0" applyFont="1" applyBorder="1"/>
    <xf numFmtId="0" fontId="19" fillId="0" borderId="56" xfId="0" applyFont="1" applyBorder="1" applyAlignment="1">
      <alignment horizontal="center" vertical="center"/>
    </xf>
    <xf numFmtId="0" fontId="22" fillId="0" borderId="57" xfId="0" applyFont="1" applyBorder="1"/>
    <xf numFmtId="0" fontId="27" fillId="0" borderId="5" xfId="0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2" fillId="0" borderId="67" xfId="0" applyFont="1" applyBorder="1"/>
    <xf numFmtId="0" fontId="18" fillId="0" borderId="59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2" fillId="0" borderId="0" xfId="0" applyFont="1" applyAlignment="1"/>
    <xf numFmtId="0" fontId="17" fillId="0" borderId="0" xfId="0" applyFont="1" applyAlignment="1">
      <alignment horizontal="left"/>
    </xf>
    <xf numFmtId="0" fontId="21" fillId="0" borderId="0" xfId="0" applyFont="1" applyAlignment="1"/>
    <xf numFmtId="0" fontId="31" fillId="0" borderId="36" xfId="0" applyFont="1" applyBorder="1" applyAlignment="1"/>
    <xf numFmtId="0" fontId="22" fillId="0" borderId="36" xfId="0" applyFont="1" applyBorder="1"/>
    <xf numFmtId="0" fontId="6" fillId="0" borderId="6" xfId="0" applyFont="1" applyBorder="1" applyAlignment="1"/>
    <xf numFmtId="0" fontId="22" fillId="0" borderId="6" xfId="0" applyFont="1" applyBorder="1"/>
    <xf numFmtId="0" fontId="6" fillId="0" borderId="6" xfId="0" applyFont="1" applyBorder="1" applyAlignment="1">
      <alignment horizontal="left"/>
    </xf>
    <xf numFmtId="0" fontId="16" fillId="0" borderId="0" xfId="0" applyFont="1" applyAlignment="1"/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 applyAlignment="1"/>
    <xf numFmtId="0" fontId="39" fillId="0" borderId="0" xfId="0" applyFont="1" applyAlignment="1"/>
    <xf numFmtId="0" fontId="40" fillId="0" borderId="0" xfId="0" applyFont="1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0</xdr:row>
      <xdr:rowOff>0</xdr:rowOff>
    </xdr:from>
    <xdr:ext cx="657225" cy="6477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247650</xdr:colOff>
      <xdr:row>0</xdr:row>
      <xdr:rowOff>9525</xdr:rowOff>
    </xdr:from>
    <xdr:ext cx="771525" cy="866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371475</xdr:colOff>
      <xdr:row>0</xdr:row>
      <xdr:rowOff>0</xdr:rowOff>
    </xdr:from>
    <xdr:ext cx="1076325" cy="1038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2" workbookViewId="0">
      <selection activeCell="H6" sqref="H6:H28"/>
    </sheetView>
  </sheetViews>
  <sheetFormatPr defaultColWidth="14.42578125" defaultRowHeight="15" customHeight="1"/>
  <cols>
    <col min="1" max="1" width="7.5703125" customWidth="1"/>
    <col min="2" max="2" width="5.28515625" customWidth="1"/>
    <col min="3" max="4" width="28.140625" customWidth="1"/>
    <col min="5" max="5" width="3.42578125" customWidth="1"/>
    <col min="6" max="6" width="6.7109375" customWidth="1"/>
    <col min="7" max="7" width="3.5703125" customWidth="1"/>
    <col min="8" max="8" width="6.7109375" customWidth="1"/>
    <col min="9" max="9" width="5.7109375" customWidth="1"/>
    <col min="10" max="26" width="8" customWidth="1"/>
  </cols>
  <sheetData>
    <row r="1" spans="1:26" ht="18.75" customHeight="1">
      <c r="A1" s="2" t="s">
        <v>0</v>
      </c>
      <c r="B1" s="2"/>
      <c r="C1" s="2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>
      <c r="A2" s="7" t="s">
        <v>1</v>
      </c>
      <c r="B2" s="8"/>
      <c r="C2" s="8"/>
      <c r="D2" s="8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>
      <c r="A3" s="12" t="s">
        <v>2</v>
      </c>
      <c r="B3" s="8"/>
      <c r="C3" s="8"/>
      <c r="D3" s="14" t="s">
        <v>3</v>
      </c>
      <c r="E3" s="15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>
      <c r="A4" s="17" t="s">
        <v>5</v>
      </c>
      <c r="B4" s="17"/>
      <c r="C4" s="17"/>
      <c r="D4" s="22" t="s">
        <v>7</v>
      </c>
      <c r="E4" s="24" t="s">
        <v>11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7" customHeight="1">
      <c r="A5" s="107">
        <v>43385</v>
      </c>
      <c r="B5" s="108"/>
      <c r="C5" s="108"/>
      <c r="D5" s="5"/>
      <c r="E5" s="5"/>
      <c r="F5" s="26"/>
      <c r="G5" s="26"/>
      <c r="H5" s="2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>
      <c r="A6" s="27">
        <v>0.58333333333333337</v>
      </c>
      <c r="B6" s="28">
        <v>1</v>
      </c>
      <c r="C6" s="29" t="s">
        <v>19</v>
      </c>
      <c r="D6" s="30" t="s">
        <v>22</v>
      </c>
      <c r="E6" s="33"/>
      <c r="F6" s="35">
        <v>16</v>
      </c>
      <c r="G6" s="36" t="s">
        <v>29</v>
      </c>
      <c r="H6" s="37" t="s">
        <v>30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6.5" customHeight="1">
      <c r="A7" s="39">
        <f t="shared" ref="A7:A12" si="0">A6+TIME(0,50,0)</f>
        <v>0.61805555555555558</v>
      </c>
      <c r="B7" s="41">
        <f t="shared" ref="B7:B12" si="1">B6+1</f>
        <v>2</v>
      </c>
      <c r="C7" s="42" t="s">
        <v>31</v>
      </c>
      <c r="D7" s="43" t="s">
        <v>32</v>
      </c>
      <c r="E7" s="33"/>
      <c r="F7" s="44">
        <v>17</v>
      </c>
      <c r="G7" s="45" t="s">
        <v>29</v>
      </c>
      <c r="H7" s="46" t="s">
        <v>33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6.5" customHeight="1">
      <c r="A8" s="39">
        <f t="shared" si="0"/>
        <v>0.65277777777777779</v>
      </c>
      <c r="B8" s="41">
        <f t="shared" si="1"/>
        <v>3</v>
      </c>
      <c r="C8" s="42" t="s">
        <v>34</v>
      </c>
      <c r="D8" s="43" t="s">
        <v>35</v>
      </c>
      <c r="E8" s="33"/>
      <c r="F8" s="44">
        <v>25</v>
      </c>
      <c r="G8" s="45" t="s">
        <v>29</v>
      </c>
      <c r="H8" s="46" t="s">
        <v>36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6.5" customHeight="1">
      <c r="A9" s="39">
        <f t="shared" si="0"/>
        <v>0.6875</v>
      </c>
      <c r="B9" s="41">
        <f t="shared" si="1"/>
        <v>4</v>
      </c>
      <c r="C9" s="42" t="s">
        <v>22</v>
      </c>
      <c r="D9" s="43" t="s">
        <v>37</v>
      </c>
      <c r="E9" s="33"/>
      <c r="F9" s="44">
        <v>14</v>
      </c>
      <c r="G9" s="45" t="s">
        <v>29</v>
      </c>
      <c r="H9" s="46" t="s">
        <v>38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6.5" customHeight="1">
      <c r="A10" s="39">
        <f t="shared" si="0"/>
        <v>0.72222222222222221</v>
      </c>
      <c r="B10" s="41">
        <f t="shared" si="1"/>
        <v>5</v>
      </c>
      <c r="C10" s="42" t="s">
        <v>32</v>
      </c>
      <c r="D10" s="43" t="s">
        <v>19</v>
      </c>
      <c r="E10" s="33"/>
      <c r="F10" s="44">
        <v>21</v>
      </c>
      <c r="G10" s="45" t="s">
        <v>29</v>
      </c>
      <c r="H10" s="46" t="s">
        <v>41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6.5" customHeight="1">
      <c r="A11" s="39">
        <f t="shared" si="0"/>
        <v>0.75694444444444442</v>
      </c>
      <c r="B11" s="41">
        <f t="shared" si="1"/>
        <v>6</v>
      </c>
      <c r="C11" s="42" t="s">
        <v>35</v>
      </c>
      <c r="D11" s="43" t="s">
        <v>31</v>
      </c>
      <c r="E11" s="33"/>
      <c r="F11" s="44">
        <v>25</v>
      </c>
      <c r="G11" s="45" t="s">
        <v>29</v>
      </c>
      <c r="H11" s="46" t="s">
        <v>43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6.5" customHeight="1">
      <c r="A12" s="53">
        <f t="shared" si="0"/>
        <v>0.79166666666666663</v>
      </c>
      <c r="B12" s="54">
        <f t="shared" si="1"/>
        <v>7</v>
      </c>
      <c r="C12" s="56" t="s">
        <v>37</v>
      </c>
      <c r="D12" s="57" t="s">
        <v>34</v>
      </c>
      <c r="E12" s="33"/>
      <c r="F12" s="58">
        <v>14</v>
      </c>
      <c r="G12" s="60" t="s">
        <v>29</v>
      </c>
      <c r="H12" s="61" t="s">
        <v>44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3.25" customHeight="1">
      <c r="A13" s="107">
        <f>A5+1</f>
        <v>43386</v>
      </c>
      <c r="B13" s="108"/>
      <c r="C13" s="10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27">
        <v>0.45833333333333331</v>
      </c>
      <c r="B14" s="28">
        <f>B12+1</f>
        <v>8</v>
      </c>
      <c r="C14" s="29" t="s">
        <v>19</v>
      </c>
      <c r="D14" s="30" t="s">
        <v>34</v>
      </c>
      <c r="E14" s="33"/>
      <c r="F14" s="35">
        <v>7</v>
      </c>
      <c r="G14" s="36" t="s">
        <v>29</v>
      </c>
      <c r="H14" s="37" t="s">
        <v>45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customHeight="1">
      <c r="A15" s="39">
        <f t="shared" ref="A15:A20" si="2">A14+TIME(0,50,0)</f>
        <v>0.49305555555555552</v>
      </c>
      <c r="B15" s="41">
        <f t="shared" ref="B15:B20" si="3">B14+1</f>
        <v>9</v>
      </c>
      <c r="C15" s="42" t="s">
        <v>32</v>
      </c>
      <c r="D15" s="43" t="s">
        <v>35</v>
      </c>
      <c r="E15" s="33"/>
      <c r="F15" s="44">
        <v>9</v>
      </c>
      <c r="G15" s="45" t="s">
        <v>29</v>
      </c>
      <c r="H15" s="46" t="s">
        <v>46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customHeight="1">
      <c r="A16" s="39">
        <f t="shared" si="2"/>
        <v>0.52777777777777779</v>
      </c>
      <c r="B16" s="41">
        <f t="shared" si="3"/>
        <v>10</v>
      </c>
      <c r="C16" s="42" t="s">
        <v>31</v>
      </c>
      <c r="D16" s="43" t="s">
        <v>37</v>
      </c>
      <c r="E16" s="33"/>
      <c r="F16" s="44">
        <v>6</v>
      </c>
      <c r="G16" s="45" t="s">
        <v>29</v>
      </c>
      <c r="H16" s="46" t="s">
        <v>47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customHeight="1">
      <c r="A17" s="39">
        <f t="shared" si="2"/>
        <v>0.5625</v>
      </c>
      <c r="B17" s="41">
        <f t="shared" si="3"/>
        <v>11</v>
      </c>
      <c r="C17" s="42" t="s">
        <v>34</v>
      </c>
      <c r="D17" s="43" t="s">
        <v>22</v>
      </c>
      <c r="E17" s="33"/>
      <c r="F17" s="44">
        <v>22</v>
      </c>
      <c r="G17" s="45" t="s">
        <v>29</v>
      </c>
      <c r="H17" s="46" t="s">
        <v>48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customHeight="1">
      <c r="A18" s="39">
        <f t="shared" si="2"/>
        <v>0.59722222222222221</v>
      </c>
      <c r="B18" s="41">
        <f t="shared" si="3"/>
        <v>12</v>
      </c>
      <c r="C18" s="42" t="s">
        <v>35</v>
      </c>
      <c r="D18" s="43" t="s">
        <v>19</v>
      </c>
      <c r="E18" s="33"/>
      <c r="F18" s="44">
        <v>23</v>
      </c>
      <c r="G18" s="45" t="s">
        <v>29</v>
      </c>
      <c r="H18" s="46" t="s">
        <v>43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customHeight="1">
      <c r="A19" s="39">
        <f t="shared" si="2"/>
        <v>0.63194444444444442</v>
      </c>
      <c r="B19" s="41">
        <f t="shared" si="3"/>
        <v>13</v>
      </c>
      <c r="C19" s="42" t="s">
        <v>37</v>
      </c>
      <c r="D19" s="43" t="s">
        <v>32</v>
      </c>
      <c r="E19" s="33"/>
      <c r="F19" s="44">
        <v>26</v>
      </c>
      <c r="G19" s="45" t="s">
        <v>29</v>
      </c>
      <c r="H19" s="46" t="s">
        <v>41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customHeight="1">
      <c r="A20" s="53">
        <f t="shared" si="2"/>
        <v>0.66666666666666663</v>
      </c>
      <c r="B20" s="54">
        <f t="shared" si="3"/>
        <v>14</v>
      </c>
      <c r="C20" s="56" t="s">
        <v>22</v>
      </c>
      <c r="D20" s="57" t="s">
        <v>31</v>
      </c>
      <c r="E20" s="33"/>
      <c r="F20" s="58">
        <v>16</v>
      </c>
      <c r="G20" s="60" t="s">
        <v>29</v>
      </c>
      <c r="H20" s="61" t="s">
        <v>30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8.75" customHeight="1">
      <c r="A21" s="107">
        <f>A13+1</f>
        <v>43387</v>
      </c>
      <c r="B21" s="108"/>
      <c r="C21" s="108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27">
        <v>0.375</v>
      </c>
      <c r="B22" s="28">
        <f>B20+1</f>
        <v>15</v>
      </c>
      <c r="C22" s="29" t="s">
        <v>19</v>
      </c>
      <c r="D22" s="30" t="s">
        <v>37</v>
      </c>
      <c r="E22" s="33"/>
      <c r="F22" s="35">
        <v>12</v>
      </c>
      <c r="G22" s="36" t="s">
        <v>29</v>
      </c>
      <c r="H22" s="37" t="s">
        <v>51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39">
        <f t="shared" ref="A23:A28" si="4">A22+TIME(0,50,0)</f>
        <v>0.40972222222222221</v>
      </c>
      <c r="B23" s="41">
        <f t="shared" ref="B23:B28" si="5">B22+1</f>
        <v>16</v>
      </c>
      <c r="C23" s="42" t="s">
        <v>35</v>
      </c>
      <c r="D23" s="43" t="s">
        <v>22</v>
      </c>
      <c r="E23" s="33"/>
      <c r="F23" s="44">
        <v>21</v>
      </c>
      <c r="G23" s="45" t="s">
        <v>29</v>
      </c>
      <c r="H23" s="46" t="s">
        <v>43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39">
        <f t="shared" si="4"/>
        <v>0.44444444444444442</v>
      </c>
      <c r="B24" s="41">
        <f t="shared" si="5"/>
        <v>17</v>
      </c>
      <c r="C24" s="42" t="s">
        <v>32</v>
      </c>
      <c r="D24" s="43" t="s">
        <v>34</v>
      </c>
      <c r="E24" s="33"/>
      <c r="F24" s="44">
        <v>9</v>
      </c>
      <c r="G24" s="45" t="s">
        <v>29</v>
      </c>
      <c r="H24" s="46" t="s">
        <v>47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39">
        <f t="shared" si="4"/>
        <v>0.47916666666666663</v>
      </c>
      <c r="B25" s="41">
        <f t="shared" si="5"/>
        <v>18</v>
      </c>
      <c r="C25" s="42" t="s">
        <v>31</v>
      </c>
      <c r="D25" s="43" t="s">
        <v>19</v>
      </c>
      <c r="E25" s="33"/>
      <c r="F25" s="44">
        <v>23</v>
      </c>
      <c r="G25" s="45" t="s">
        <v>29</v>
      </c>
      <c r="H25" s="46" t="s">
        <v>33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39">
        <f t="shared" si="4"/>
        <v>0.51388888888888884</v>
      </c>
      <c r="B26" s="41">
        <f t="shared" si="5"/>
        <v>19</v>
      </c>
      <c r="C26" s="42" t="s">
        <v>37</v>
      </c>
      <c r="D26" s="43" t="s">
        <v>35</v>
      </c>
      <c r="E26" s="33"/>
      <c r="F26" s="44">
        <v>24</v>
      </c>
      <c r="G26" s="45" t="s">
        <v>29</v>
      </c>
      <c r="H26" s="46" t="s">
        <v>53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39">
        <f t="shared" si="4"/>
        <v>0.54861111111111105</v>
      </c>
      <c r="B27" s="41">
        <f t="shared" si="5"/>
        <v>20</v>
      </c>
      <c r="C27" s="42" t="s">
        <v>22</v>
      </c>
      <c r="D27" s="43" t="s">
        <v>32</v>
      </c>
      <c r="E27" s="33"/>
      <c r="F27" s="44">
        <v>16</v>
      </c>
      <c r="G27" s="45" t="s">
        <v>29</v>
      </c>
      <c r="H27" s="46" t="s">
        <v>30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3">
        <f t="shared" si="4"/>
        <v>0.58333333333333326</v>
      </c>
      <c r="B28" s="54">
        <f t="shared" si="5"/>
        <v>21</v>
      </c>
      <c r="C28" s="56" t="s">
        <v>34</v>
      </c>
      <c r="D28" s="57" t="s">
        <v>31</v>
      </c>
      <c r="E28" s="67"/>
      <c r="F28" s="58">
        <v>24</v>
      </c>
      <c r="G28" s="60" t="s">
        <v>29</v>
      </c>
      <c r="H28" s="61" t="s">
        <v>48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>
      <c r="A32" s="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>
      <c r="A44" s="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6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6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6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6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6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6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6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6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6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6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6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6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6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6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6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>
      <c r="A232" s="6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>
      <c r="A233" s="6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>
      <c r="A234" s="6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>
      <c r="A235" s="6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>
      <c r="A236" s="6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>
      <c r="A237" s="6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>
      <c r="A238" s="6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>
      <c r="A240" s="6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>
      <c r="A241" s="6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>
      <c r="A242" s="6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>
      <c r="A243" s="6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>
      <c r="A244" s="6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>
      <c r="A245" s="6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>
      <c r="A246" s="6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>
      <c r="A247" s="6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>
      <c r="A248" s="6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>
      <c r="A249" s="6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>
      <c r="A250" s="6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>
      <c r="A251" s="6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>
      <c r="A252" s="6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>
      <c r="A253" s="6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>
      <c r="A254" s="6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>
      <c r="A255" s="6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>
      <c r="A256" s="6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>
      <c r="A257" s="6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>
      <c r="A258" s="6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>
      <c r="A259" s="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>
      <c r="A260" s="6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>
      <c r="A261" s="6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>
      <c r="A262" s="6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>
      <c r="A263" s="6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>
      <c r="A264" s="6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>
      <c r="A265" s="6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>
      <c r="A266" s="6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>
      <c r="A267" s="6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>
      <c r="A268" s="6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>
      <c r="A269" s="6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>
      <c r="A270" s="6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>
      <c r="A271" s="6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>
      <c r="A272" s="6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>
      <c r="A273" s="6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>
      <c r="A274" s="6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>
      <c r="A275" s="6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>
      <c r="A276" s="6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>
      <c r="A277" s="6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>
      <c r="A278" s="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>
      <c r="A279" s="6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>
      <c r="A280" s="6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>
      <c r="A281" s="6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>
      <c r="A282" s="6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>
      <c r="A283" s="6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>
      <c r="A284" s="6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>
      <c r="A285" s="6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>
      <c r="A286" s="6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>
      <c r="A287" s="6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>
      <c r="A288" s="6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>
      <c r="A289" s="6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>
      <c r="A290" s="6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>
      <c r="A291" s="6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>
      <c r="A292" s="6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>
      <c r="A293" s="6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>
      <c r="A294" s="6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>
      <c r="A295" s="6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>
      <c r="A296" s="6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>
      <c r="A297" s="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>
      <c r="A298" s="6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>
      <c r="A299" s="6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>
      <c r="A300" s="6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>
      <c r="A301" s="6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>
      <c r="A302" s="6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>
      <c r="A303" s="6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>
      <c r="A304" s="6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>
      <c r="A305" s="6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>
      <c r="A306" s="6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>
      <c r="A307" s="6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>
      <c r="A308" s="6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>
      <c r="A309" s="6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>
      <c r="A310" s="6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>
      <c r="A311" s="6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>
      <c r="A312" s="6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>
      <c r="A313" s="6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>
      <c r="A314" s="6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>
      <c r="A315" s="6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>
      <c r="A316" s="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>
      <c r="A317" s="6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>
      <c r="A318" s="6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>
      <c r="A319" s="6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>
      <c r="A320" s="6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>
      <c r="A321" s="6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>
      <c r="A322" s="6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>
      <c r="A323" s="6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>
      <c r="A324" s="6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>
      <c r="A325" s="6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>
      <c r="A326" s="6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>
      <c r="A327" s="6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>
      <c r="A328" s="6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>
      <c r="A329" s="6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>
      <c r="A330" s="6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>
      <c r="A331" s="6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>
      <c r="A332" s="6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>
      <c r="A333" s="6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>
      <c r="A334" s="6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>
      <c r="A335" s="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>
      <c r="A336" s="6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>
      <c r="A337" s="6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>
      <c r="A338" s="6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>
      <c r="A339" s="6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>
      <c r="A340" s="6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>
      <c r="A341" s="6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>
      <c r="A342" s="6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>
      <c r="A343" s="6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>
      <c r="A344" s="6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>
      <c r="A345" s="6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>
      <c r="A346" s="6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>
      <c r="A347" s="6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>
      <c r="A348" s="6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>
      <c r="A349" s="6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>
      <c r="A350" s="6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>
      <c r="A351" s="6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>
      <c r="A352" s="6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>
      <c r="A353" s="6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>
      <c r="A354" s="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>
      <c r="A355" s="6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>
      <c r="A356" s="6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>
      <c r="A357" s="6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>
      <c r="A358" s="6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>
      <c r="A359" s="6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>
      <c r="A360" s="6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>
      <c r="A361" s="6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>
      <c r="A362" s="6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>
      <c r="A363" s="6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>
      <c r="A364" s="6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>
      <c r="A365" s="6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>
      <c r="A366" s="6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>
      <c r="A367" s="6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>
      <c r="A368" s="6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>
      <c r="A369" s="6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>
      <c r="A370" s="6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>
      <c r="A371" s="6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>
      <c r="A372" s="6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>
      <c r="A373" s="6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>
      <c r="A375" s="6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>
      <c r="A376" s="6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>
      <c r="A377" s="6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>
      <c r="A378" s="6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>
      <c r="A379" s="6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>
      <c r="A380" s="6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>
      <c r="A381" s="6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>
      <c r="A382" s="6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>
      <c r="A383" s="6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>
      <c r="A384" s="6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>
      <c r="A385" s="6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>
      <c r="A386" s="6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>
      <c r="A387" s="6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>
      <c r="A388" s="6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>
      <c r="A389" s="6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>
      <c r="A390" s="6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>
      <c r="A391" s="6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>
      <c r="A392" s="6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>
      <c r="A394" s="6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>
      <c r="A395" s="6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>
      <c r="A396" s="6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>
      <c r="A397" s="6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>
      <c r="A398" s="6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>
      <c r="A399" s="6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>
      <c r="A400" s="6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>
      <c r="A401" s="6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>
      <c r="A402" s="6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>
      <c r="A403" s="6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>
      <c r="A404" s="6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>
      <c r="A405" s="6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>
      <c r="A406" s="6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>
      <c r="A407" s="6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>
      <c r="A408" s="6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>
      <c r="A409" s="6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>
      <c r="A410" s="6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>
      <c r="A411" s="6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>
      <c r="A412" s="6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>
      <c r="A413" s="6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>
      <c r="A414" s="6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>
      <c r="A415" s="6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>
      <c r="A416" s="6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>
      <c r="A417" s="6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>
      <c r="A418" s="6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>
      <c r="A419" s="6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>
      <c r="A420" s="6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>
      <c r="A421" s="6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>
      <c r="A422" s="6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>
      <c r="A423" s="6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>
      <c r="A424" s="6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>
      <c r="A425" s="6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>
      <c r="A426" s="6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>
      <c r="A427" s="6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>
      <c r="A428" s="6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>
      <c r="A429" s="6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>
      <c r="A430" s="6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>
      <c r="A431" s="6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>
      <c r="A432" s="6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>
      <c r="A433" s="6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>
      <c r="A434" s="6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>
      <c r="A435" s="6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>
      <c r="A436" s="6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>
      <c r="A437" s="6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>
      <c r="A438" s="6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>
      <c r="A439" s="6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>
      <c r="A440" s="6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>
      <c r="A441" s="6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>
      <c r="A442" s="6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>
      <c r="A443" s="6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>
      <c r="A444" s="6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>
      <c r="A445" s="6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>
      <c r="A446" s="6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>
      <c r="A447" s="6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>
      <c r="A448" s="6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>
      <c r="A449" s="6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>
      <c r="A450" s="6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>
      <c r="A451" s="6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>
      <c r="A452" s="6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>
      <c r="A453" s="6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>
      <c r="A454" s="6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>
      <c r="A455" s="6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>
      <c r="A456" s="6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>
      <c r="A457" s="6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>
      <c r="A458" s="6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>
      <c r="A459" s="6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>
      <c r="A460" s="6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>
      <c r="A461" s="6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>
      <c r="A462" s="6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>
      <c r="A463" s="6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>
      <c r="A464" s="6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>
      <c r="A465" s="6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>
      <c r="A466" s="6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>
      <c r="A467" s="6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>
      <c r="A468" s="6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>
      <c r="A469" s="6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>
      <c r="A470" s="6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>
      <c r="A471" s="6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>
      <c r="A472" s="6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>
      <c r="A473" s="6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>
      <c r="A474" s="6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>
      <c r="A475" s="6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>
      <c r="A476" s="6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>
      <c r="A477" s="6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>
      <c r="A478" s="6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>
      <c r="A479" s="6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>
      <c r="A480" s="6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>
      <c r="A481" s="6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>
      <c r="A482" s="6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>
      <c r="A483" s="6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>
      <c r="A484" s="6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>
      <c r="A485" s="6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>
      <c r="A486" s="6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>
      <c r="A487" s="6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>
      <c r="A488" s="6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>
      <c r="A489" s="6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>
      <c r="A490" s="6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>
      <c r="A491" s="6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>
      <c r="A492" s="6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>
      <c r="A493" s="6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>
      <c r="A494" s="6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>
      <c r="A495" s="6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>
      <c r="A496" s="6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>
      <c r="A497" s="6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>
      <c r="A498" s="6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>
      <c r="A499" s="6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>
      <c r="A500" s="6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>
      <c r="A501" s="6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>
      <c r="A502" s="6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>
      <c r="A503" s="6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>
      <c r="A504" s="6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>
      <c r="A505" s="6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>
      <c r="A506" s="6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>
      <c r="A507" s="6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>
      <c r="A508" s="6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>
      <c r="A509" s="6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>
      <c r="A510" s="6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>
      <c r="A511" s="6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>
      <c r="A512" s="6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>
      <c r="A513" s="6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>
      <c r="A514" s="6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>
      <c r="A515" s="6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>
      <c r="A516" s="6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>
      <c r="A517" s="6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>
      <c r="A518" s="6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>
      <c r="A519" s="6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>
      <c r="A520" s="6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>
      <c r="A521" s="6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>
      <c r="A522" s="6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>
      <c r="A523" s="6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>
      <c r="A524" s="6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>
      <c r="A525" s="6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>
      <c r="A526" s="6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>
      <c r="A527" s="6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>
      <c r="A528" s="6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>
      <c r="A529" s="6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>
      <c r="A530" s="6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>
      <c r="A531" s="6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>
      <c r="A532" s="6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>
      <c r="A533" s="6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>
      <c r="A534" s="6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>
      <c r="A535" s="6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>
      <c r="A536" s="6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>
      <c r="A537" s="6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>
      <c r="A538" s="6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>
      <c r="A539" s="6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>
      <c r="A540" s="6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>
      <c r="A541" s="6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>
      <c r="A542" s="6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>
      <c r="A543" s="6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>
      <c r="A544" s="6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>
      <c r="A545" s="6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>
      <c r="A546" s="6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>
      <c r="A547" s="6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>
      <c r="A548" s="6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>
      <c r="A549" s="6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>
      <c r="A550" s="6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>
      <c r="A551" s="6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>
      <c r="A552" s="6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>
      <c r="A553" s="6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>
      <c r="A554" s="6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>
      <c r="A555" s="6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>
      <c r="A556" s="6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>
      <c r="A557" s="6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>
      <c r="A558" s="6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>
      <c r="A559" s="6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>
      <c r="A560" s="6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>
      <c r="A561" s="6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>
      <c r="A562" s="6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>
      <c r="A563" s="6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>
      <c r="A564" s="6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>
      <c r="A565" s="6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>
      <c r="A566" s="6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>
      <c r="A567" s="6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>
      <c r="A568" s="6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>
      <c r="A569" s="6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>
      <c r="A570" s="6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>
      <c r="A571" s="6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>
      <c r="A572" s="6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>
      <c r="A573" s="6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>
      <c r="A574" s="6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>
      <c r="A575" s="6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>
      <c r="A576" s="6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>
      <c r="A577" s="6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>
      <c r="A578" s="6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>
      <c r="A579" s="6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>
      <c r="A580" s="6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>
      <c r="A581" s="6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>
      <c r="A582" s="6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>
      <c r="A583" s="6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>
      <c r="A584" s="6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>
      <c r="A585" s="6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>
      <c r="A586" s="6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>
      <c r="A587" s="6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>
      <c r="A588" s="6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>
      <c r="A589" s="6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>
      <c r="A590" s="6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>
      <c r="A591" s="6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>
      <c r="A592" s="6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>
      <c r="A593" s="6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>
      <c r="A594" s="6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>
      <c r="A595" s="6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>
      <c r="A596" s="6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>
      <c r="A597" s="6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>
      <c r="A598" s="6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>
      <c r="A599" s="6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>
      <c r="A600" s="6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>
      <c r="A601" s="6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>
      <c r="A602" s="6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>
      <c r="A603" s="6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>
      <c r="A604" s="6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>
      <c r="A605" s="6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>
      <c r="A606" s="6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>
      <c r="A607" s="6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>
      <c r="A608" s="6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>
      <c r="A609" s="6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>
      <c r="A610" s="6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>
      <c r="A611" s="6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>
      <c r="A612" s="6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>
      <c r="A613" s="6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>
      <c r="A614" s="6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>
      <c r="A615" s="6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>
      <c r="A616" s="6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>
      <c r="A617" s="6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>
      <c r="A618" s="6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>
      <c r="A619" s="6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>
      <c r="A620" s="6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>
      <c r="A621" s="6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>
      <c r="A622" s="6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>
      <c r="A623" s="6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>
      <c r="A624" s="6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>
      <c r="A625" s="6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>
      <c r="A626" s="6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>
      <c r="A627" s="6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>
      <c r="A628" s="6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>
      <c r="A629" s="6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>
      <c r="A630" s="6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>
      <c r="A631" s="6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>
      <c r="A632" s="6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>
      <c r="A633" s="6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>
      <c r="A634" s="6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>
      <c r="A635" s="6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>
      <c r="A636" s="6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>
      <c r="A637" s="6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>
      <c r="A638" s="6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>
      <c r="A639" s="6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>
      <c r="A640" s="6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>
      <c r="A641" s="6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>
      <c r="A642" s="6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>
      <c r="A643" s="6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>
      <c r="A644" s="6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>
      <c r="A645" s="6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>
      <c r="A646" s="6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>
      <c r="A647" s="6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>
      <c r="A648" s="6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>
      <c r="A649" s="6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>
      <c r="A650" s="6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>
      <c r="A651" s="6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>
      <c r="A652" s="6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>
      <c r="A653" s="6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>
      <c r="A654" s="6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>
      <c r="A655" s="6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>
      <c r="A656" s="6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>
      <c r="A657" s="6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>
      <c r="A658" s="6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>
      <c r="A659" s="6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>
      <c r="A660" s="6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>
      <c r="A661" s="6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>
      <c r="A662" s="6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>
      <c r="A663" s="6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>
      <c r="A664" s="6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>
      <c r="A665" s="6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>
      <c r="A666" s="6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>
      <c r="A667" s="6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>
      <c r="A668" s="6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>
      <c r="A669" s="6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>
      <c r="A670" s="6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>
      <c r="A671" s="6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>
      <c r="A672" s="6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>
      <c r="A673" s="6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>
      <c r="A674" s="6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>
      <c r="A675" s="6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>
      <c r="A676" s="6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>
      <c r="A677" s="6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>
      <c r="A678" s="6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>
      <c r="A679" s="6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>
      <c r="A680" s="6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>
      <c r="A681" s="6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>
      <c r="A682" s="6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>
      <c r="A683" s="6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>
      <c r="A684" s="6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>
      <c r="A685" s="6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>
      <c r="A686" s="6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>
      <c r="A687" s="6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>
      <c r="A688" s="6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>
      <c r="A689" s="6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>
      <c r="A690" s="6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>
      <c r="A691" s="6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>
      <c r="A692" s="6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>
      <c r="A693" s="6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>
      <c r="A694" s="6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>
      <c r="A695" s="6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>
      <c r="A696" s="6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>
      <c r="A697" s="6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>
      <c r="A698" s="6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>
      <c r="A699" s="6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>
      <c r="A700" s="6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>
      <c r="A701" s="6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>
      <c r="A702" s="6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>
      <c r="A703" s="6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>
      <c r="A704" s="6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>
      <c r="A705" s="6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>
      <c r="A706" s="6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>
      <c r="A707" s="6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>
      <c r="A708" s="6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>
      <c r="A709" s="6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>
      <c r="A710" s="6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>
      <c r="A711" s="6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>
      <c r="A712" s="6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>
      <c r="A713" s="6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>
      <c r="A714" s="6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>
      <c r="A715" s="6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>
      <c r="A716" s="6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>
      <c r="A717" s="6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>
      <c r="A718" s="6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>
      <c r="A719" s="6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>
      <c r="A720" s="6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>
      <c r="A721" s="6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>
      <c r="A722" s="6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>
      <c r="A723" s="6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>
      <c r="A724" s="6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>
      <c r="A725" s="6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>
      <c r="A726" s="6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>
      <c r="A727" s="6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>
      <c r="A728" s="6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>
      <c r="A729" s="6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>
      <c r="A730" s="6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>
      <c r="A731" s="6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>
      <c r="A732" s="6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>
      <c r="A733" s="6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>
      <c r="A734" s="6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>
      <c r="A735" s="6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>
      <c r="A736" s="6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>
      <c r="A737" s="6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>
      <c r="A738" s="6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>
      <c r="A739" s="6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>
      <c r="A740" s="6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>
      <c r="A741" s="6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>
      <c r="A742" s="6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>
      <c r="A743" s="6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>
      <c r="A744" s="6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>
      <c r="A745" s="6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>
      <c r="A746" s="6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>
      <c r="A747" s="6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>
      <c r="A748" s="6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>
      <c r="A749" s="6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>
      <c r="A750" s="6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>
      <c r="A751" s="6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>
      <c r="A752" s="6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>
      <c r="A753" s="6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>
      <c r="A754" s="6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>
      <c r="A755" s="6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>
      <c r="A756" s="6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>
      <c r="A757" s="6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>
      <c r="A758" s="6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>
      <c r="A759" s="6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>
      <c r="A760" s="6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>
      <c r="A761" s="6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>
      <c r="A762" s="6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>
      <c r="A763" s="6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>
      <c r="A764" s="6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>
      <c r="A765" s="6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>
      <c r="A766" s="6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>
      <c r="A767" s="6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>
      <c r="A768" s="6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>
      <c r="A769" s="6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>
      <c r="A770" s="6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>
      <c r="A771" s="6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>
      <c r="A772" s="6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>
      <c r="A773" s="6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>
      <c r="A774" s="6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>
      <c r="A775" s="6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>
      <c r="A776" s="6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>
      <c r="A777" s="6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>
      <c r="A778" s="6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>
      <c r="A779" s="6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>
      <c r="A780" s="6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>
      <c r="A781" s="6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>
      <c r="A782" s="6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>
      <c r="A783" s="6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>
      <c r="A784" s="6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>
      <c r="A785" s="6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>
      <c r="A786" s="6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>
      <c r="A787" s="6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>
      <c r="A788" s="6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>
      <c r="A789" s="6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>
      <c r="A790" s="6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>
      <c r="A791" s="6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>
      <c r="A792" s="6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>
      <c r="A793" s="6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>
      <c r="A794" s="6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>
      <c r="A795" s="6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>
      <c r="A796" s="6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>
      <c r="A797" s="6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>
      <c r="A798" s="6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>
      <c r="A799" s="6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>
      <c r="A800" s="6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>
      <c r="A801" s="6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>
      <c r="A802" s="6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>
      <c r="A803" s="6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>
      <c r="A804" s="6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>
      <c r="A805" s="6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>
      <c r="A806" s="6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>
      <c r="A807" s="6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>
      <c r="A808" s="6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>
      <c r="A809" s="6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>
      <c r="A810" s="6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>
      <c r="A811" s="6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>
      <c r="A812" s="6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>
      <c r="A813" s="6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>
      <c r="A814" s="6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>
      <c r="A815" s="6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>
      <c r="A816" s="6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>
      <c r="A817" s="6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>
      <c r="A818" s="6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>
      <c r="A819" s="6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>
      <c r="A820" s="6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>
      <c r="A821" s="6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>
      <c r="A822" s="6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>
      <c r="A823" s="6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>
      <c r="A824" s="6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>
      <c r="A825" s="6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>
      <c r="A826" s="6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>
      <c r="A827" s="6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>
      <c r="A828" s="6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>
      <c r="A829" s="6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>
      <c r="A830" s="6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>
      <c r="A831" s="6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>
      <c r="A832" s="6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>
      <c r="A833" s="6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>
      <c r="A834" s="6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>
      <c r="A835" s="6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>
      <c r="A836" s="6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>
      <c r="A837" s="6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>
      <c r="A838" s="6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>
      <c r="A839" s="6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>
      <c r="A840" s="6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>
      <c r="A841" s="6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>
      <c r="A842" s="6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>
      <c r="A843" s="6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>
      <c r="A844" s="6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>
      <c r="A845" s="6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>
      <c r="A846" s="6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>
      <c r="A847" s="6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>
      <c r="A848" s="6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>
      <c r="A849" s="6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>
      <c r="A850" s="6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>
      <c r="A851" s="6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>
      <c r="A852" s="6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>
      <c r="A853" s="6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>
      <c r="A854" s="6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>
      <c r="A855" s="6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>
      <c r="A856" s="6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>
      <c r="A857" s="6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>
      <c r="A858" s="6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>
      <c r="A859" s="6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>
      <c r="A860" s="6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>
      <c r="A861" s="6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>
      <c r="A862" s="6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>
      <c r="A863" s="6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>
      <c r="A864" s="6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>
      <c r="A865" s="6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>
      <c r="A866" s="6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>
      <c r="A867" s="6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>
      <c r="A868" s="6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>
      <c r="A869" s="6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>
      <c r="A870" s="6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>
      <c r="A871" s="6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>
      <c r="A872" s="6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>
      <c r="A873" s="6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>
      <c r="A874" s="6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>
      <c r="A875" s="6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>
      <c r="A876" s="6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>
      <c r="A877" s="6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>
      <c r="A878" s="6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>
      <c r="A879" s="6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>
      <c r="A880" s="6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>
      <c r="A881" s="6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>
      <c r="A882" s="6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>
      <c r="A883" s="6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>
      <c r="A884" s="6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>
      <c r="A885" s="6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>
      <c r="A886" s="6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>
      <c r="A887" s="6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>
      <c r="A888" s="6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>
      <c r="A889" s="6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>
      <c r="A890" s="6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>
      <c r="A891" s="6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>
      <c r="A892" s="6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>
      <c r="A893" s="6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>
      <c r="A894" s="6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>
      <c r="A895" s="6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>
      <c r="A896" s="6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>
      <c r="A897" s="6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>
      <c r="A898" s="6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>
      <c r="A899" s="6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>
      <c r="A900" s="6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>
      <c r="A901" s="6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>
      <c r="A902" s="6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>
      <c r="A903" s="6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>
      <c r="A904" s="6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>
      <c r="A905" s="6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>
      <c r="A906" s="6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>
      <c r="A907" s="6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>
      <c r="A908" s="6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>
      <c r="A909" s="6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>
      <c r="A910" s="6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>
      <c r="A911" s="6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>
      <c r="A912" s="6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>
      <c r="A913" s="6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>
      <c r="A914" s="6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>
      <c r="A915" s="6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>
      <c r="A916" s="6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>
      <c r="A917" s="6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>
      <c r="A918" s="6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>
      <c r="A919" s="6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>
      <c r="A920" s="6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>
      <c r="A921" s="6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>
      <c r="A922" s="6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>
      <c r="A923" s="6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>
      <c r="A924" s="6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>
      <c r="A925" s="6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>
      <c r="A926" s="6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>
      <c r="A927" s="6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>
      <c r="A928" s="6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>
      <c r="A929" s="6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>
      <c r="A930" s="6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>
      <c r="A931" s="6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>
      <c r="A932" s="6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>
      <c r="A933" s="6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>
      <c r="A934" s="6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>
      <c r="A935" s="6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>
      <c r="A936" s="6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>
      <c r="A937" s="6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>
      <c r="A938" s="6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>
      <c r="A939" s="6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>
      <c r="A940" s="6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>
      <c r="A941" s="6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>
      <c r="A942" s="6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>
      <c r="A943" s="6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>
      <c r="A944" s="6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>
      <c r="A945" s="6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>
      <c r="A946" s="6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>
      <c r="A947" s="6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>
      <c r="A948" s="6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>
      <c r="A949" s="6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>
      <c r="A950" s="6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>
      <c r="A951" s="6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>
      <c r="A952" s="6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>
      <c r="A953" s="6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>
      <c r="A954" s="6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>
      <c r="A955" s="6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>
      <c r="A956" s="6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>
      <c r="A957" s="6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>
      <c r="A958" s="6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>
      <c r="A959" s="6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>
      <c r="A960" s="6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>
      <c r="A961" s="6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>
      <c r="A962" s="6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>
      <c r="A963" s="6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>
      <c r="A964" s="6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>
      <c r="A965" s="6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>
      <c r="A966" s="6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>
      <c r="A967" s="6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>
      <c r="A968" s="6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>
      <c r="A969" s="6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>
      <c r="A970" s="6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>
      <c r="A971" s="6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>
      <c r="A972" s="6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>
      <c r="A973" s="6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>
      <c r="A974" s="6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>
      <c r="A975" s="6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>
      <c r="A976" s="6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>
      <c r="A977" s="6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>
      <c r="A978" s="6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>
      <c r="A979" s="6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>
      <c r="A980" s="6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>
      <c r="A981" s="6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>
      <c r="A982" s="6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>
      <c r="A983" s="6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>
      <c r="A984" s="6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>
      <c r="A985" s="6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>
      <c r="A986" s="6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>
      <c r="A987" s="6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>
      <c r="A988" s="6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customHeight="1">
      <c r="A989" s="6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customHeight="1">
      <c r="A990" s="6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customHeight="1">
      <c r="A991" s="6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customHeight="1">
      <c r="A992" s="6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customHeight="1">
      <c r="A993" s="6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customHeight="1">
      <c r="A994" s="6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customHeight="1">
      <c r="A995" s="6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customHeight="1">
      <c r="A996" s="6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customHeight="1">
      <c r="A997" s="6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customHeight="1">
      <c r="A998" s="6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5" customHeight="1">
      <c r="A999" s="6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5" customHeight="1">
      <c r="A1000" s="6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">
    <mergeCell ref="A5:C5"/>
    <mergeCell ref="A13:C13"/>
    <mergeCell ref="A21:C21"/>
  </mergeCells>
  <pageMargins left="0.7" right="0.7" top="0.75" bottom="0.75" header="0" footer="0"/>
  <pageSetup orientation="landscape"/>
  <ignoredErrors>
    <ignoredError sqref="H6:H2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80" zoomScaleNormal="80" workbookViewId="0">
      <selection activeCell="B38" sqref="B38"/>
    </sheetView>
  </sheetViews>
  <sheetFormatPr defaultColWidth="14.42578125" defaultRowHeight="15" customHeight="1"/>
  <cols>
    <col min="1" max="1" width="4.5703125" customWidth="1"/>
    <col min="2" max="2" width="30.42578125" customWidth="1"/>
    <col min="3" max="16" width="4.85546875" customWidth="1"/>
    <col min="17" max="17" width="6.7109375" customWidth="1"/>
    <col min="18" max="18" width="6.5703125" customWidth="1"/>
    <col min="19" max="26" width="8" customWidth="1"/>
  </cols>
  <sheetData>
    <row r="1" spans="1:26" ht="18" customHeight="1">
      <c r="A1" s="1" t="str">
        <f>Ajakava!A1</f>
        <v>2018 EESTI KARIKAVÕISTLUSED KÄSIPALLIS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6"/>
      <c r="P1" s="6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1" t="str">
        <f>Ajakava!A2</f>
        <v>NOORMEHED D KLASS</v>
      </c>
      <c r="B2" s="1"/>
      <c r="C2" s="1" t="str">
        <f>Ajakava!A4</f>
        <v>B-alagrupp</v>
      </c>
      <c r="D2" s="5"/>
      <c r="E2" s="1"/>
      <c r="F2" s="1"/>
      <c r="G2" s="5"/>
      <c r="H2" s="5"/>
      <c r="I2" s="5"/>
      <c r="J2" s="5"/>
      <c r="K2" s="5"/>
      <c r="L2" s="5"/>
      <c r="M2" s="5"/>
      <c r="N2" s="5"/>
      <c r="O2" s="5"/>
      <c r="P2" s="13" t="str">
        <f>Ajakava!D3</f>
        <v>12.10.-14.10.2018</v>
      </c>
      <c r="Q2" s="16" t="str">
        <f>Ajakava!E3</f>
        <v>VIIMSI</v>
      </c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18" t="str">
        <f>Ajakava!A3</f>
        <v>sündinud 2006 ja hiljem</v>
      </c>
      <c r="B3" s="1"/>
      <c r="C3" s="5"/>
      <c r="D3" s="5"/>
      <c r="E3" s="1"/>
      <c r="F3" s="1"/>
      <c r="G3" s="1"/>
      <c r="H3" s="1"/>
      <c r="I3" s="5"/>
      <c r="J3" s="5"/>
      <c r="K3" s="5"/>
      <c r="L3" s="5"/>
      <c r="M3" s="5"/>
      <c r="N3" s="5"/>
      <c r="O3" s="5"/>
      <c r="P3" s="13"/>
      <c r="Q3" s="16"/>
      <c r="R3" s="5"/>
      <c r="S3" s="5"/>
      <c r="T3" s="5"/>
      <c r="U3" s="5"/>
      <c r="V3" s="20"/>
      <c r="W3" s="5"/>
      <c r="X3" s="5"/>
      <c r="Y3" s="5"/>
      <c r="Z3" s="5"/>
    </row>
    <row r="4" spans="1:26" ht="15.75" thickBot="1">
      <c r="A4" s="6"/>
      <c r="B4" s="5"/>
      <c r="C4" s="5"/>
      <c r="D4" s="5"/>
      <c r="E4" s="5"/>
      <c r="F4" s="5"/>
      <c r="G4" s="11"/>
      <c r="H4" s="11"/>
      <c r="I4" s="11"/>
      <c r="J4" s="11"/>
      <c r="K4" s="5"/>
      <c r="L4" s="5"/>
      <c r="M4" s="5"/>
      <c r="N4" s="5"/>
      <c r="O4" s="6"/>
      <c r="P4" s="6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5" customHeight="1" thickBot="1">
      <c r="A5" s="91"/>
      <c r="B5" s="92" t="s">
        <v>10</v>
      </c>
      <c r="C5" s="121">
        <v>1</v>
      </c>
      <c r="D5" s="122"/>
      <c r="E5" s="121">
        <v>2</v>
      </c>
      <c r="F5" s="122"/>
      <c r="G5" s="121">
        <v>3</v>
      </c>
      <c r="H5" s="122"/>
      <c r="I5" s="121">
        <v>4</v>
      </c>
      <c r="J5" s="122"/>
      <c r="K5" s="121">
        <v>5</v>
      </c>
      <c r="L5" s="122"/>
      <c r="M5" s="121">
        <v>6</v>
      </c>
      <c r="N5" s="122"/>
      <c r="O5" s="121">
        <v>7</v>
      </c>
      <c r="P5" s="122"/>
      <c r="Q5" s="121" t="s">
        <v>16</v>
      </c>
      <c r="R5" s="122"/>
      <c r="S5" s="93" t="s">
        <v>17</v>
      </c>
      <c r="T5" s="94" t="s">
        <v>18</v>
      </c>
      <c r="W5" s="17"/>
    </row>
    <row r="6" spans="1:26" ht="15.75" customHeight="1" thickTop="1">
      <c r="A6" s="127">
        <v>1</v>
      </c>
      <c r="B6" s="128" t="s">
        <v>24</v>
      </c>
      <c r="C6" s="71"/>
      <c r="D6" s="72"/>
      <c r="E6" s="95">
        <v>0</v>
      </c>
      <c r="F6" s="96"/>
      <c r="G6" s="95">
        <v>2</v>
      </c>
      <c r="H6" s="96"/>
      <c r="I6" s="95">
        <v>2</v>
      </c>
      <c r="J6" s="96"/>
      <c r="K6" s="95">
        <v>2</v>
      </c>
      <c r="L6" s="96"/>
      <c r="M6" s="95">
        <v>2</v>
      </c>
      <c r="N6" s="96"/>
      <c r="O6" s="95">
        <v>2</v>
      </c>
      <c r="P6" s="96"/>
      <c r="Q6" s="97"/>
      <c r="R6" s="98"/>
      <c r="S6" s="123">
        <f>SUM(C6:P6)</f>
        <v>10</v>
      </c>
      <c r="T6" s="109" t="s">
        <v>27</v>
      </c>
      <c r="V6" s="48"/>
    </row>
    <row r="7" spans="1:26" ht="15.75" customHeight="1">
      <c r="A7" s="119"/>
      <c r="B7" s="114"/>
      <c r="C7" s="73"/>
      <c r="D7" s="74"/>
      <c r="E7" s="79">
        <v>14</v>
      </c>
      <c r="F7" s="80"/>
      <c r="G7" s="79">
        <v>26</v>
      </c>
      <c r="H7" s="80"/>
      <c r="I7" s="79">
        <v>24</v>
      </c>
      <c r="J7" s="80"/>
      <c r="K7" s="79">
        <v>24</v>
      </c>
      <c r="L7" s="80"/>
      <c r="M7" s="79">
        <v>25</v>
      </c>
      <c r="N7" s="80"/>
      <c r="O7" s="79">
        <v>23</v>
      </c>
      <c r="P7" s="80"/>
      <c r="Q7" s="99">
        <f>SUBTOTAL(9,C7:P7)</f>
        <v>136</v>
      </c>
      <c r="R7" s="59">
        <f>SUM(Q7-R8)</f>
        <v>56</v>
      </c>
      <c r="S7" s="114"/>
      <c r="T7" s="110"/>
      <c r="W7" s="62"/>
    </row>
    <row r="8" spans="1:26" ht="16.5" customHeight="1">
      <c r="A8" s="120"/>
      <c r="B8" s="117"/>
      <c r="C8" s="75"/>
      <c r="D8" s="76"/>
      <c r="E8" s="79">
        <v>20</v>
      </c>
      <c r="F8" s="80"/>
      <c r="G8" s="63">
        <v>11</v>
      </c>
      <c r="H8" s="64"/>
      <c r="I8" s="63">
        <v>17</v>
      </c>
      <c r="J8" s="64"/>
      <c r="K8" s="63">
        <v>6</v>
      </c>
      <c r="L8" s="64"/>
      <c r="M8" s="63">
        <v>12</v>
      </c>
      <c r="N8" s="64"/>
      <c r="O8" s="63">
        <v>14</v>
      </c>
      <c r="P8" s="64"/>
      <c r="Q8" s="65"/>
      <c r="R8" s="66">
        <f>SUBTOTAL(9,C8:P8)</f>
        <v>80</v>
      </c>
      <c r="S8" s="114"/>
      <c r="T8" s="111"/>
    </row>
    <row r="9" spans="1:26" ht="15.75">
      <c r="A9" s="118">
        <v>2</v>
      </c>
      <c r="B9" s="125" t="s">
        <v>52</v>
      </c>
      <c r="C9" s="88">
        <v>2</v>
      </c>
      <c r="D9" s="88"/>
      <c r="E9" s="82"/>
      <c r="F9" s="83"/>
      <c r="G9" s="77">
        <v>2</v>
      </c>
      <c r="H9" s="96"/>
      <c r="I9" s="95">
        <v>2</v>
      </c>
      <c r="J9" s="96"/>
      <c r="K9" s="95">
        <v>2</v>
      </c>
      <c r="L9" s="96"/>
      <c r="M9" s="95">
        <v>2</v>
      </c>
      <c r="N9" s="96"/>
      <c r="O9" s="95">
        <v>2</v>
      </c>
      <c r="P9" s="96"/>
      <c r="Q9" s="97"/>
      <c r="R9" s="98"/>
      <c r="S9" s="113">
        <f>SUM(C9:P9)</f>
        <v>12</v>
      </c>
      <c r="T9" s="112" t="s">
        <v>26</v>
      </c>
    </row>
    <row r="10" spans="1:26" ht="15.75" customHeight="1">
      <c r="A10" s="119"/>
      <c r="B10" s="114"/>
      <c r="C10" s="78">
        <v>20</v>
      </c>
      <c r="D10" s="78"/>
      <c r="E10" s="84"/>
      <c r="F10" s="85"/>
      <c r="G10" s="78">
        <v>24</v>
      </c>
      <c r="H10" s="80"/>
      <c r="I10" s="79">
        <v>25</v>
      </c>
      <c r="J10" s="80"/>
      <c r="K10" s="79">
        <v>24</v>
      </c>
      <c r="L10" s="80"/>
      <c r="M10" s="79">
        <v>29</v>
      </c>
      <c r="N10" s="80"/>
      <c r="O10" s="79">
        <v>22</v>
      </c>
      <c r="P10" s="80"/>
      <c r="Q10" s="99">
        <f>SUBTOTAL(9,C10:P10)</f>
        <v>144</v>
      </c>
      <c r="R10" s="59">
        <f>SUM(Q10-R11)</f>
        <v>86</v>
      </c>
      <c r="S10" s="114"/>
      <c r="T10" s="110"/>
    </row>
    <row r="11" spans="1:26" ht="16.5" customHeight="1">
      <c r="A11" s="120"/>
      <c r="B11" s="114"/>
      <c r="C11" s="68">
        <v>14</v>
      </c>
      <c r="D11" s="68"/>
      <c r="E11" s="86"/>
      <c r="F11" s="87"/>
      <c r="G11" s="78">
        <v>9</v>
      </c>
      <c r="H11" s="80"/>
      <c r="I11" s="63">
        <v>14</v>
      </c>
      <c r="J11" s="64"/>
      <c r="K11" s="63">
        <v>7</v>
      </c>
      <c r="L11" s="64"/>
      <c r="M11" s="63">
        <v>7</v>
      </c>
      <c r="N11" s="64"/>
      <c r="O11" s="63">
        <v>7</v>
      </c>
      <c r="P11" s="64"/>
      <c r="Q11" s="65"/>
      <c r="R11" s="66">
        <f>SUBTOTAL(9,C11:P11)</f>
        <v>58</v>
      </c>
      <c r="S11" s="117"/>
      <c r="T11" s="111"/>
    </row>
    <row r="12" spans="1:26" ht="15.75" customHeight="1">
      <c r="A12" s="118">
        <v>3</v>
      </c>
      <c r="B12" s="129" t="s">
        <v>54</v>
      </c>
      <c r="C12" s="88">
        <v>0</v>
      </c>
      <c r="D12" s="88"/>
      <c r="E12" s="81">
        <v>0</v>
      </c>
      <c r="F12" s="88"/>
      <c r="G12" s="82"/>
      <c r="H12" s="83"/>
      <c r="I12" s="77">
        <v>0</v>
      </c>
      <c r="J12" s="96"/>
      <c r="K12" s="95">
        <v>2</v>
      </c>
      <c r="L12" s="96"/>
      <c r="M12" s="95">
        <v>2</v>
      </c>
      <c r="N12" s="96"/>
      <c r="O12" s="95">
        <v>2</v>
      </c>
      <c r="P12" s="96"/>
      <c r="Q12" s="97"/>
      <c r="R12" s="98"/>
      <c r="S12" s="113">
        <f>SUM(C12:P12)</f>
        <v>6</v>
      </c>
      <c r="T12" s="112">
        <v>4</v>
      </c>
    </row>
    <row r="13" spans="1:26" ht="15.75" customHeight="1">
      <c r="A13" s="119"/>
      <c r="B13" s="114"/>
      <c r="C13" s="78">
        <v>11</v>
      </c>
      <c r="D13" s="78"/>
      <c r="E13" s="79">
        <v>9</v>
      </c>
      <c r="F13" s="78"/>
      <c r="G13" s="84"/>
      <c r="H13" s="85"/>
      <c r="I13" s="78">
        <v>9</v>
      </c>
      <c r="J13" s="80"/>
      <c r="K13" s="79">
        <v>21</v>
      </c>
      <c r="L13" s="80"/>
      <c r="M13" s="79">
        <v>21</v>
      </c>
      <c r="N13" s="80"/>
      <c r="O13" s="79">
        <v>18</v>
      </c>
      <c r="P13" s="80"/>
      <c r="Q13" s="99">
        <f>SUBTOTAL(9,C13:P13)</f>
        <v>89</v>
      </c>
      <c r="R13" s="59">
        <f>SUM(Q13-R14)</f>
        <v>-24</v>
      </c>
      <c r="S13" s="114"/>
      <c r="T13" s="110"/>
    </row>
    <row r="14" spans="1:26" ht="16.5" customHeight="1">
      <c r="A14" s="120"/>
      <c r="B14" s="117"/>
      <c r="C14" s="68">
        <v>26</v>
      </c>
      <c r="D14" s="68"/>
      <c r="E14" s="63">
        <v>24</v>
      </c>
      <c r="F14" s="68"/>
      <c r="G14" s="86"/>
      <c r="H14" s="87"/>
      <c r="I14" s="78">
        <v>19</v>
      </c>
      <c r="J14" s="80"/>
      <c r="K14" s="63">
        <v>17</v>
      </c>
      <c r="L14" s="64"/>
      <c r="M14" s="63">
        <v>11</v>
      </c>
      <c r="N14" s="64"/>
      <c r="O14" s="63">
        <v>16</v>
      </c>
      <c r="P14" s="64"/>
      <c r="Q14" s="65"/>
      <c r="R14" s="66">
        <f>SUBTOTAL(9,C14:P14)</f>
        <v>113</v>
      </c>
      <c r="S14" s="117"/>
      <c r="T14" s="111"/>
    </row>
    <row r="15" spans="1:26" ht="16.5" customHeight="1">
      <c r="A15" s="118">
        <v>4</v>
      </c>
      <c r="B15" s="124" t="s">
        <v>55</v>
      </c>
      <c r="C15" s="88">
        <v>0</v>
      </c>
      <c r="D15" s="88"/>
      <c r="E15" s="95">
        <v>0</v>
      </c>
      <c r="F15" s="96"/>
      <c r="G15" s="88">
        <v>2</v>
      </c>
      <c r="H15" s="88"/>
      <c r="I15" s="82"/>
      <c r="J15" s="83"/>
      <c r="K15" s="77">
        <v>2</v>
      </c>
      <c r="L15" s="96"/>
      <c r="M15" s="95">
        <v>2</v>
      </c>
      <c r="N15" s="96"/>
      <c r="O15" s="95">
        <v>2</v>
      </c>
      <c r="P15" s="96"/>
      <c r="Q15" s="97"/>
      <c r="R15" s="98"/>
      <c r="S15" s="113">
        <f>SUM(C15:P15)</f>
        <v>8</v>
      </c>
      <c r="T15" s="112" t="s">
        <v>28</v>
      </c>
    </row>
    <row r="16" spans="1:26" ht="16.5" customHeight="1">
      <c r="A16" s="119"/>
      <c r="B16" s="114"/>
      <c r="C16" s="78">
        <v>17</v>
      </c>
      <c r="D16" s="78"/>
      <c r="E16" s="79">
        <v>14</v>
      </c>
      <c r="F16" s="80"/>
      <c r="G16" s="78">
        <v>19</v>
      </c>
      <c r="H16" s="78"/>
      <c r="I16" s="84"/>
      <c r="J16" s="85"/>
      <c r="K16" s="78">
        <v>25</v>
      </c>
      <c r="L16" s="80"/>
      <c r="M16" s="79">
        <v>23</v>
      </c>
      <c r="N16" s="80"/>
      <c r="O16" s="79">
        <v>21</v>
      </c>
      <c r="P16" s="80"/>
      <c r="Q16" s="99">
        <f>SUBTOTAL(9,C16:P16)</f>
        <v>119</v>
      </c>
      <c r="R16" s="59">
        <f>SUM(Q16-R17)</f>
        <v>22</v>
      </c>
      <c r="S16" s="114"/>
      <c r="T16" s="110"/>
    </row>
    <row r="17" spans="1:20" ht="16.5" customHeight="1">
      <c r="A17" s="120"/>
      <c r="B17" s="117"/>
      <c r="C17" s="68">
        <v>24</v>
      </c>
      <c r="D17" s="68"/>
      <c r="E17" s="63">
        <v>25</v>
      </c>
      <c r="F17" s="64"/>
      <c r="G17" s="68">
        <v>9</v>
      </c>
      <c r="H17" s="68"/>
      <c r="I17" s="86"/>
      <c r="J17" s="87"/>
      <c r="K17" s="78">
        <v>13</v>
      </c>
      <c r="L17" s="80"/>
      <c r="M17" s="63">
        <v>13</v>
      </c>
      <c r="N17" s="64"/>
      <c r="O17" s="63">
        <v>13</v>
      </c>
      <c r="P17" s="64"/>
      <c r="Q17" s="65"/>
      <c r="R17" s="66">
        <f>SUBTOTAL(9,C17:P17)</f>
        <v>97</v>
      </c>
      <c r="S17" s="117"/>
      <c r="T17" s="111"/>
    </row>
    <row r="18" spans="1:20" ht="16.5" customHeight="1">
      <c r="A18" s="118">
        <v>5</v>
      </c>
      <c r="B18" s="129" t="s">
        <v>56</v>
      </c>
      <c r="C18" s="95">
        <v>0</v>
      </c>
      <c r="D18" s="96"/>
      <c r="E18" s="95">
        <v>0</v>
      </c>
      <c r="F18" s="96"/>
      <c r="G18" s="95">
        <v>0</v>
      </c>
      <c r="H18" s="96"/>
      <c r="I18" s="81">
        <v>0</v>
      </c>
      <c r="J18" s="88"/>
      <c r="K18" s="82"/>
      <c r="L18" s="83"/>
      <c r="M18" s="77">
        <v>2</v>
      </c>
      <c r="N18" s="96"/>
      <c r="O18" s="95">
        <v>2</v>
      </c>
      <c r="P18" s="96"/>
      <c r="Q18" s="97"/>
      <c r="R18" s="98"/>
      <c r="S18" s="113">
        <f>SUM(C18:P18)</f>
        <v>4</v>
      </c>
      <c r="T18" s="112">
        <v>5</v>
      </c>
    </row>
    <row r="19" spans="1:20" ht="16.5" customHeight="1">
      <c r="A19" s="119"/>
      <c r="B19" s="114"/>
      <c r="C19" s="79">
        <v>6</v>
      </c>
      <c r="D19" s="80"/>
      <c r="E19" s="79">
        <v>7</v>
      </c>
      <c r="F19" s="80"/>
      <c r="G19" s="79">
        <v>17</v>
      </c>
      <c r="H19" s="80"/>
      <c r="I19" s="79">
        <v>13</v>
      </c>
      <c r="J19" s="78"/>
      <c r="K19" s="84"/>
      <c r="L19" s="85"/>
      <c r="M19" s="78">
        <v>23</v>
      </c>
      <c r="N19" s="80"/>
      <c r="O19" s="79">
        <v>18</v>
      </c>
      <c r="P19" s="80"/>
      <c r="Q19" s="99">
        <f>SUBTOTAL(9,C19:P19)</f>
        <v>84</v>
      </c>
      <c r="R19" s="59">
        <f>SUM(Q19-R20)</f>
        <v>-47</v>
      </c>
      <c r="S19" s="114"/>
      <c r="T19" s="110"/>
    </row>
    <row r="20" spans="1:20" ht="16.5" customHeight="1">
      <c r="A20" s="120"/>
      <c r="B20" s="117"/>
      <c r="C20" s="63">
        <v>24</v>
      </c>
      <c r="D20" s="64"/>
      <c r="E20" s="63">
        <v>24</v>
      </c>
      <c r="F20" s="64"/>
      <c r="G20" s="63">
        <v>21</v>
      </c>
      <c r="H20" s="64"/>
      <c r="I20" s="63">
        <v>25</v>
      </c>
      <c r="J20" s="68"/>
      <c r="K20" s="86"/>
      <c r="L20" s="87"/>
      <c r="M20" s="78">
        <v>21</v>
      </c>
      <c r="N20" s="80"/>
      <c r="O20" s="63">
        <v>16</v>
      </c>
      <c r="P20" s="64"/>
      <c r="Q20" s="65"/>
      <c r="R20" s="66">
        <f>SUBTOTAL(9,C20:P20)</f>
        <v>131</v>
      </c>
      <c r="S20" s="117"/>
      <c r="T20" s="111"/>
    </row>
    <row r="21" spans="1:20" ht="16.5" customHeight="1">
      <c r="A21" s="118">
        <v>6</v>
      </c>
      <c r="B21" s="124" t="s">
        <v>57</v>
      </c>
      <c r="C21" s="95">
        <v>0</v>
      </c>
      <c r="D21" s="96"/>
      <c r="E21" s="95">
        <v>0</v>
      </c>
      <c r="F21" s="96"/>
      <c r="G21" s="95">
        <v>0</v>
      </c>
      <c r="H21" s="96"/>
      <c r="I21" s="95">
        <v>0</v>
      </c>
      <c r="J21" s="96"/>
      <c r="K21" s="81">
        <v>0</v>
      </c>
      <c r="L21" s="88"/>
      <c r="M21" s="82"/>
      <c r="N21" s="83"/>
      <c r="O21" s="77">
        <v>0</v>
      </c>
      <c r="P21" s="96"/>
      <c r="Q21" s="97"/>
      <c r="R21" s="98"/>
      <c r="S21" s="113">
        <f>SUM(C21:P21)</f>
        <v>0</v>
      </c>
      <c r="T21" s="112">
        <v>7</v>
      </c>
    </row>
    <row r="22" spans="1:20" ht="16.5" customHeight="1">
      <c r="A22" s="119"/>
      <c r="B22" s="114"/>
      <c r="C22" s="79">
        <v>12</v>
      </c>
      <c r="D22" s="80"/>
      <c r="E22" s="79">
        <v>7</v>
      </c>
      <c r="F22" s="80"/>
      <c r="G22" s="79">
        <v>11</v>
      </c>
      <c r="H22" s="80"/>
      <c r="I22" s="79">
        <v>13</v>
      </c>
      <c r="J22" s="80"/>
      <c r="K22" s="79">
        <v>21</v>
      </c>
      <c r="L22" s="78"/>
      <c r="M22" s="84"/>
      <c r="N22" s="85"/>
      <c r="O22" s="78">
        <v>16</v>
      </c>
      <c r="P22" s="80"/>
      <c r="Q22" s="99">
        <f>SUBTOTAL(9,C22:P22)</f>
        <v>80</v>
      </c>
      <c r="R22" s="59">
        <f>SUM(Q22-R23)</f>
        <v>-59</v>
      </c>
      <c r="S22" s="114"/>
      <c r="T22" s="110"/>
    </row>
    <row r="23" spans="1:20" ht="16.5" customHeight="1">
      <c r="A23" s="120"/>
      <c r="B23" s="117"/>
      <c r="C23" s="63">
        <v>25</v>
      </c>
      <c r="D23" s="64"/>
      <c r="E23" s="63">
        <v>29</v>
      </c>
      <c r="F23" s="64"/>
      <c r="G23" s="63">
        <v>21</v>
      </c>
      <c r="H23" s="64"/>
      <c r="I23" s="63">
        <v>23</v>
      </c>
      <c r="J23" s="64"/>
      <c r="K23" s="63">
        <v>23</v>
      </c>
      <c r="L23" s="68"/>
      <c r="M23" s="86"/>
      <c r="N23" s="87"/>
      <c r="O23" s="78">
        <v>18</v>
      </c>
      <c r="P23" s="80"/>
      <c r="Q23" s="65"/>
      <c r="R23" s="66">
        <f>SUBTOTAL(9,C23:P23)</f>
        <v>139</v>
      </c>
      <c r="S23" s="117"/>
      <c r="T23" s="111"/>
    </row>
    <row r="24" spans="1:20" ht="15.75">
      <c r="A24" s="118">
        <v>7</v>
      </c>
      <c r="B24" s="125" t="s">
        <v>58</v>
      </c>
      <c r="C24" s="95">
        <v>0</v>
      </c>
      <c r="D24" s="96"/>
      <c r="E24" s="95">
        <v>0</v>
      </c>
      <c r="F24" s="96"/>
      <c r="G24" s="95">
        <v>0</v>
      </c>
      <c r="H24" s="96"/>
      <c r="I24" s="95">
        <v>0</v>
      </c>
      <c r="J24" s="96"/>
      <c r="K24" s="95">
        <v>0</v>
      </c>
      <c r="L24" s="96"/>
      <c r="M24" s="81">
        <v>2</v>
      </c>
      <c r="N24" s="88"/>
      <c r="O24" s="82"/>
      <c r="P24" s="83"/>
      <c r="Q24" s="89"/>
      <c r="R24" s="98"/>
      <c r="S24" s="113">
        <f>SUM(C24:P24)</f>
        <v>2</v>
      </c>
      <c r="T24" s="112">
        <v>6</v>
      </c>
    </row>
    <row r="25" spans="1:20">
      <c r="A25" s="119"/>
      <c r="B25" s="114"/>
      <c r="C25" s="79">
        <v>14</v>
      </c>
      <c r="D25" s="80"/>
      <c r="E25" s="79">
        <v>7</v>
      </c>
      <c r="F25" s="80"/>
      <c r="G25" s="79">
        <v>16</v>
      </c>
      <c r="H25" s="80"/>
      <c r="I25" s="79">
        <v>13</v>
      </c>
      <c r="J25" s="80"/>
      <c r="K25" s="79">
        <v>16</v>
      </c>
      <c r="L25" s="80"/>
      <c r="M25" s="79">
        <v>18</v>
      </c>
      <c r="N25" s="78"/>
      <c r="O25" s="84"/>
      <c r="P25" s="85"/>
      <c r="Q25" s="90">
        <f>SUBTOTAL(9,C25:P25)</f>
        <v>84</v>
      </c>
      <c r="R25" s="59">
        <f>SUM(Q25-R26)</f>
        <v>-34</v>
      </c>
      <c r="S25" s="114"/>
      <c r="T25" s="110"/>
    </row>
    <row r="26" spans="1:20" ht="15.75" thickBot="1">
      <c r="A26" s="126"/>
      <c r="B26" s="115"/>
      <c r="C26" s="100">
        <v>23</v>
      </c>
      <c r="D26" s="101"/>
      <c r="E26" s="100">
        <v>22</v>
      </c>
      <c r="F26" s="101"/>
      <c r="G26" s="100">
        <v>18</v>
      </c>
      <c r="H26" s="101"/>
      <c r="I26" s="100">
        <v>21</v>
      </c>
      <c r="J26" s="101"/>
      <c r="K26" s="100">
        <v>18</v>
      </c>
      <c r="L26" s="101"/>
      <c r="M26" s="100">
        <v>16</v>
      </c>
      <c r="N26" s="102"/>
      <c r="O26" s="103"/>
      <c r="P26" s="104"/>
      <c r="Q26" s="105"/>
      <c r="R26" s="106">
        <f>SUBTOTAL(109,C26:P26)</f>
        <v>118</v>
      </c>
      <c r="S26" s="115"/>
      <c r="T26" s="116"/>
    </row>
    <row r="27" spans="1:20" ht="12.75" customHeight="1">
      <c r="O27" s="69" t="str">
        <f>IF(Q27&lt;&gt;R27,"! Väravate vahe ei ole õige. Andmete sisestus pooleli või tulemused sisestatud valesti =&gt;&gt;"," ")</f>
        <v xml:space="preserve"> </v>
      </c>
      <c r="P27" s="69"/>
      <c r="Q27" s="70">
        <f>SUM(Q6:Q26)</f>
        <v>736</v>
      </c>
      <c r="R27" s="70">
        <f>R26+R23+R20+R17+R14+R11+R8</f>
        <v>736</v>
      </c>
    </row>
    <row r="28" spans="1:20" ht="15.75" customHeight="1">
      <c r="A28" s="142"/>
      <c r="B28" s="142" t="s">
        <v>40</v>
      </c>
      <c r="C28" s="142"/>
      <c r="D28" s="142"/>
      <c r="E28" s="142"/>
      <c r="F28" s="142"/>
      <c r="G28" s="144"/>
    </row>
    <row r="29" spans="1:20" s="144" customFormat="1" ht="18.75">
      <c r="A29" s="142"/>
      <c r="B29" s="143" t="s">
        <v>42</v>
      </c>
      <c r="C29" s="143" t="s">
        <v>8</v>
      </c>
      <c r="D29" s="143"/>
      <c r="E29" s="143"/>
      <c r="F29" s="142"/>
    </row>
    <row r="30" spans="1:20" ht="12.75" customHeight="1">
      <c r="A30" s="145" t="s">
        <v>20</v>
      </c>
      <c r="B30" s="145" t="s">
        <v>61</v>
      </c>
      <c r="C30" s="145" t="s">
        <v>32</v>
      </c>
      <c r="D30" s="145"/>
      <c r="E30" s="145"/>
      <c r="F30" s="145"/>
      <c r="G30" s="146"/>
    </row>
    <row r="31" spans="1:20" ht="12.75" customHeight="1">
      <c r="A31" s="145" t="s">
        <v>21</v>
      </c>
      <c r="B31" s="145" t="s">
        <v>62</v>
      </c>
      <c r="C31" s="145" t="s">
        <v>31</v>
      </c>
      <c r="D31" s="145"/>
      <c r="E31" s="145"/>
      <c r="F31" s="145"/>
      <c r="G31" s="146"/>
    </row>
    <row r="32" spans="1:20" ht="12.75" customHeight="1">
      <c r="A32" s="145" t="s">
        <v>23</v>
      </c>
      <c r="B32" s="145" t="s">
        <v>60</v>
      </c>
      <c r="C32" s="145" t="s">
        <v>22</v>
      </c>
      <c r="D32" s="145"/>
      <c r="E32" s="145"/>
      <c r="F32" s="145"/>
      <c r="G32" s="146"/>
    </row>
    <row r="33" spans="1:7" ht="12.75" customHeight="1">
      <c r="A33" s="145" t="s">
        <v>25</v>
      </c>
      <c r="B33" s="145" t="s">
        <v>59</v>
      </c>
      <c r="C33" s="145" t="s">
        <v>19</v>
      </c>
      <c r="D33" s="145"/>
      <c r="E33" s="145"/>
      <c r="F33" s="145"/>
      <c r="G33" s="146"/>
    </row>
    <row r="34" spans="1:7" ht="12.75" customHeight="1"/>
    <row r="35" spans="1:7" ht="12.75" customHeight="1"/>
    <row r="36" spans="1:7" ht="12.75" customHeight="1"/>
    <row r="37" spans="1:7" ht="12.75" customHeight="1"/>
    <row r="38" spans="1:7" ht="12.75" customHeight="1"/>
    <row r="39" spans="1:7" ht="12.75" customHeight="1"/>
    <row r="40" spans="1:7" ht="12.75" customHeight="1"/>
    <row r="41" spans="1:7" ht="12.75" customHeight="1"/>
    <row r="42" spans="1:7" ht="12.75" customHeight="1"/>
    <row r="43" spans="1:7" ht="12.75" customHeight="1"/>
    <row r="44" spans="1:7" ht="12.75" customHeight="1"/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6">
    <mergeCell ref="B24:B26"/>
    <mergeCell ref="A24:A26"/>
    <mergeCell ref="I5:J5"/>
    <mergeCell ref="C5:D5"/>
    <mergeCell ref="E5:F5"/>
    <mergeCell ref="G5:H5"/>
    <mergeCell ref="B9:B11"/>
    <mergeCell ref="A6:A8"/>
    <mergeCell ref="B6:B8"/>
    <mergeCell ref="A12:A14"/>
    <mergeCell ref="B12:B14"/>
    <mergeCell ref="A9:A11"/>
    <mergeCell ref="B18:B20"/>
    <mergeCell ref="B15:B17"/>
    <mergeCell ref="K5:L5"/>
    <mergeCell ref="O5:P5"/>
    <mergeCell ref="M5:N5"/>
    <mergeCell ref="Q5:R5"/>
    <mergeCell ref="S9:S11"/>
    <mergeCell ref="S6:S8"/>
    <mergeCell ref="A18:A20"/>
    <mergeCell ref="A15:A17"/>
    <mergeCell ref="S18:S20"/>
    <mergeCell ref="S21:S23"/>
    <mergeCell ref="T15:T17"/>
    <mergeCell ref="T18:T20"/>
    <mergeCell ref="A21:A23"/>
    <mergeCell ref="B21:B23"/>
    <mergeCell ref="T6:T8"/>
    <mergeCell ref="T9:T11"/>
    <mergeCell ref="S24:S26"/>
    <mergeCell ref="T24:T26"/>
    <mergeCell ref="S12:S14"/>
    <mergeCell ref="T12:T14"/>
    <mergeCell ref="S15:S17"/>
    <mergeCell ref="T21:T23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/>
  <cols>
    <col min="1" max="1" width="7.85546875" customWidth="1"/>
    <col min="2" max="2" width="21.7109375" customWidth="1"/>
    <col min="3" max="3" width="1.140625" customWidth="1"/>
    <col min="4" max="4" width="7.85546875" customWidth="1"/>
    <col min="5" max="5" width="21.7109375" customWidth="1"/>
    <col min="6" max="6" width="1.140625" customWidth="1"/>
    <col min="7" max="7" width="8.5703125" customWidth="1"/>
    <col min="8" max="8" width="21.7109375" customWidth="1"/>
    <col min="9" max="26" width="8" customWidth="1"/>
  </cols>
  <sheetData>
    <row r="1" spans="1:26" ht="18" customHeight="1">
      <c r="A1" s="1" t="str">
        <f>Ajakava!A1</f>
        <v>2018 EESTI KARIKAVÕISTLUSED KÄSIPALLIS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" customHeight="1">
      <c r="A2" s="1" t="str">
        <f>Ajakava!A2</f>
        <v>NOORMEHED D KLASS</v>
      </c>
      <c r="B2" s="5"/>
      <c r="C2" s="5"/>
      <c r="D2" s="5"/>
      <c r="E2" s="9" t="str">
        <f>Tabel!P2</f>
        <v>12.10.-14.10.2018</v>
      </c>
      <c r="F2" s="11"/>
      <c r="G2" s="11" t="str">
        <f>Tabel!Q2</f>
        <v>VIIMSI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3" t="str">
        <f>Ajakava!A3</f>
        <v>sündinud 2006 ja hiljem</v>
      </c>
      <c r="B3" s="5"/>
      <c r="C3" s="5"/>
      <c r="D3" s="5"/>
      <c r="E3" s="9">
        <f>Tabel!P3</f>
        <v>0</v>
      </c>
      <c r="F3" s="11"/>
      <c r="G3" s="11">
        <f>Tabel!Q3</f>
        <v>0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133" t="s">
        <v>6</v>
      </c>
      <c r="B5" s="108"/>
      <c r="C5" s="10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>
      <c r="A6" s="19"/>
      <c r="B6" s="21" t="s">
        <v>8</v>
      </c>
      <c r="C6" s="19"/>
      <c r="D6" s="134" t="s">
        <v>9</v>
      </c>
      <c r="E6" s="108"/>
      <c r="F6" s="23"/>
      <c r="G6" s="135" t="s">
        <v>12</v>
      </c>
      <c r="H6" s="10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3.5" customHeight="1">
      <c r="A7" s="25" t="s">
        <v>13</v>
      </c>
      <c r="B7" s="131"/>
      <c r="C7" s="108"/>
      <c r="D7" s="131"/>
      <c r="E7" s="108"/>
      <c r="F7" s="5"/>
      <c r="G7" s="131"/>
      <c r="H7" s="10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>
      <c r="A8" s="25" t="s">
        <v>14</v>
      </c>
      <c r="B8" s="131"/>
      <c r="C8" s="108"/>
      <c r="D8" s="131"/>
      <c r="E8" s="108"/>
      <c r="F8" s="5"/>
      <c r="G8" s="131"/>
      <c r="H8" s="10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>
      <c r="A9" s="25" t="s">
        <v>15</v>
      </c>
      <c r="B9" s="131"/>
      <c r="C9" s="108"/>
      <c r="D9" s="131"/>
      <c r="E9" s="108"/>
      <c r="F9" s="5"/>
      <c r="G9" s="131"/>
      <c r="H9" s="10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>
      <c r="A10" s="25" t="s">
        <v>20</v>
      </c>
      <c r="B10" s="131"/>
      <c r="C10" s="108"/>
      <c r="D10" s="131"/>
      <c r="E10" s="108"/>
      <c r="F10" s="5"/>
      <c r="G10" s="131"/>
      <c r="H10" s="10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>
      <c r="A11" s="25" t="s">
        <v>21</v>
      </c>
      <c r="B11" s="131"/>
      <c r="C11" s="108"/>
      <c r="D11" s="131"/>
      <c r="E11" s="108"/>
      <c r="F11" s="5"/>
      <c r="G11" s="131"/>
      <c r="H11" s="10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>
      <c r="A12" s="25" t="s">
        <v>23</v>
      </c>
      <c r="B12" s="131"/>
      <c r="C12" s="108"/>
      <c r="D12" s="131"/>
      <c r="E12" s="108"/>
      <c r="F12" s="5"/>
      <c r="G12" s="131"/>
      <c r="H12" s="10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>
      <c r="A13" s="25" t="s">
        <v>25</v>
      </c>
      <c r="B13" s="131"/>
      <c r="C13" s="108"/>
      <c r="D13" s="131"/>
      <c r="E13" s="108"/>
      <c r="F13" s="5"/>
      <c r="G13" s="131"/>
      <c r="H13" s="10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7.5" customHeight="1">
      <c r="A14" s="31"/>
      <c r="B14" s="31"/>
      <c r="C14" s="5"/>
      <c r="D14" s="31"/>
      <c r="E14" s="31"/>
      <c r="F14" s="5"/>
      <c r="G14" s="31"/>
      <c r="H14" s="3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32" t="s">
        <v>26</v>
      </c>
      <c r="B15" s="34" t="str">
        <f>IF(B7&gt;0,B7,"")</f>
        <v/>
      </c>
      <c r="C15" s="5"/>
      <c r="D15" s="32" t="s">
        <v>27</v>
      </c>
      <c r="E15" s="34" t="str">
        <f>IF(B8&gt;0,B8,"")</f>
        <v/>
      </c>
      <c r="F15" s="5"/>
      <c r="G15" s="32" t="s">
        <v>28</v>
      </c>
      <c r="H15" s="34" t="str">
        <f>IF(B9&gt;0,B9,"")</f>
        <v/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38">
        <v>1</v>
      </c>
      <c r="B16" s="40"/>
      <c r="C16" s="5"/>
      <c r="D16" s="38">
        <v>1</v>
      </c>
      <c r="E16" s="40"/>
      <c r="F16" s="5"/>
      <c r="G16" s="38">
        <v>1</v>
      </c>
      <c r="H16" s="40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8">
        <v>2</v>
      </c>
      <c r="B17" s="40"/>
      <c r="C17" s="5"/>
      <c r="D17" s="38">
        <v>2</v>
      </c>
      <c r="E17" s="40"/>
      <c r="F17" s="5"/>
      <c r="G17" s="38">
        <v>2</v>
      </c>
      <c r="H17" s="40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38">
        <v>3</v>
      </c>
      <c r="B18" s="40"/>
      <c r="C18" s="5"/>
      <c r="D18" s="38">
        <v>3</v>
      </c>
      <c r="E18" s="40"/>
      <c r="F18" s="5"/>
      <c r="G18" s="38">
        <v>3</v>
      </c>
      <c r="H18" s="4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38">
        <v>4</v>
      </c>
      <c r="B19" s="40"/>
      <c r="C19" s="5"/>
      <c r="D19" s="38">
        <v>4</v>
      </c>
      <c r="E19" s="40"/>
      <c r="F19" s="5"/>
      <c r="G19" s="38">
        <v>4</v>
      </c>
      <c r="H19" s="40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38">
        <v>5</v>
      </c>
      <c r="B20" s="40"/>
      <c r="C20" s="5"/>
      <c r="D20" s="38">
        <v>5</v>
      </c>
      <c r="E20" s="40"/>
      <c r="F20" s="5"/>
      <c r="G20" s="38">
        <v>5</v>
      </c>
      <c r="H20" s="40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38">
        <v>6</v>
      </c>
      <c r="B21" s="40"/>
      <c r="C21" s="5"/>
      <c r="D21" s="38">
        <v>6</v>
      </c>
      <c r="E21" s="40"/>
      <c r="F21" s="5"/>
      <c r="G21" s="38">
        <v>6</v>
      </c>
      <c r="H21" s="40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38">
        <v>7</v>
      </c>
      <c r="B22" s="40"/>
      <c r="C22" s="5"/>
      <c r="D22" s="38">
        <v>7</v>
      </c>
      <c r="E22" s="40"/>
      <c r="F22" s="5"/>
      <c r="G22" s="38">
        <v>7</v>
      </c>
      <c r="H22" s="4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38">
        <v>8</v>
      </c>
      <c r="B23" s="40"/>
      <c r="C23" s="5"/>
      <c r="D23" s="38">
        <v>8</v>
      </c>
      <c r="E23" s="40"/>
      <c r="F23" s="5"/>
      <c r="G23" s="38">
        <v>8</v>
      </c>
      <c r="H23" s="4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38">
        <v>9</v>
      </c>
      <c r="B24" s="40"/>
      <c r="C24" s="5"/>
      <c r="D24" s="38">
        <v>9</v>
      </c>
      <c r="E24" s="40"/>
      <c r="F24" s="5"/>
      <c r="G24" s="38">
        <v>9</v>
      </c>
      <c r="H24" s="40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38">
        <v>10</v>
      </c>
      <c r="B25" s="40"/>
      <c r="C25" s="5"/>
      <c r="D25" s="38">
        <v>10</v>
      </c>
      <c r="E25" s="40"/>
      <c r="F25" s="5"/>
      <c r="G25" s="38">
        <v>10</v>
      </c>
      <c r="H25" s="4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38">
        <v>11</v>
      </c>
      <c r="B26" s="40"/>
      <c r="C26" s="5"/>
      <c r="D26" s="38">
        <v>11</v>
      </c>
      <c r="E26" s="40"/>
      <c r="F26" s="5"/>
      <c r="G26" s="38">
        <v>11</v>
      </c>
      <c r="H26" s="40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38">
        <v>12</v>
      </c>
      <c r="B27" s="40"/>
      <c r="C27" s="5"/>
      <c r="D27" s="38">
        <v>12</v>
      </c>
      <c r="E27" s="40"/>
      <c r="F27" s="5"/>
      <c r="G27" s="38">
        <v>12</v>
      </c>
      <c r="H27" s="4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38">
        <v>13</v>
      </c>
      <c r="B28" s="40"/>
      <c r="C28" s="5"/>
      <c r="D28" s="38">
        <v>13</v>
      </c>
      <c r="E28" s="40"/>
      <c r="F28" s="5"/>
      <c r="G28" s="38">
        <v>13</v>
      </c>
      <c r="H28" s="40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38">
        <v>14</v>
      </c>
      <c r="B29" s="40"/>
      <c r="C29" s="5"/>
      <c r="D29" s="38">
        <v>14</v>
      </c>
      <c r="E29" s="40"/>
      <c r="F29" s="5"/>
      <c r="G29" s="38">
        <v>14</v>
      </c>
      <c r="H29" s="40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38">
        <v>15</v>
      </c>
      <c r="B30" s="40"/>
      <c r="C30" s="5"/>
      <c r="D30" s="38">
        <v>15</v>
      </c>
      <c r="E30" s="40"/>
      <c r="F30" s="5"/>
      <c r="G30" s="38">
        <v>15</v>
      </c>
      <c r="H30" s="40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47">
        <v>16</v>
      </c>
      <c r="B31" s="49"/>
      <c r="C31" s="5"/>
      <c r="D31" s="47">
        <v>16</v>
      </c>
      <c r="E31" s="49"/>
      <c r="F31" s="5"/>
      <c r="G31" s="47">
        <v>16</v>
      </c>
      <c r="H31" s="4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>
      <c r="A32" s="50" t="s">
        <v>39</v>
      </c>
      <c r="B32" s="40"/>
      <c r="C32" s="5"/>
      <c r="D32" s="50" t="s">
        <v>39</v>
      </c>
      <c r="E32" s="40"/>
      <c r="F32" s="5"/>
      <c r="G32" s="50" t="s">
        <v>39</v>
      </c>
      <c r="H32" s="4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51" t="s">
        <v>39</v>
      </c>
      <c r="B33" s="52"/>
      <c r="C33" s="5"/>
      <c r="D33" s="51" t="s">
        <v>39</v>
      </c>
      <c r="E33" s="52"/>
      <c r="F33" s="5"/>
      <c r="G33" s="51" t="s">
        <v>39</v>
      </c>
      <c r="H33" s="5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>
      <c r="A35" s="8" t="s">
        <v>40</v>
      </c>
      <c r="B35" s="8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>
      <c r="A36" s="8"/>
      <c r="B36" s="21" t="s">
        <v>42</v>
      </c>
      <c r="C36" s="5"/>
      <c r="D36" s="141" t="s">
        <v>8</v>
      </c>
      <c r="E36" s="108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>
      <c r="A37" s="25" t="s">
        <v>13</v>
      </c>
      <c r="B37" s="132"/>
      <c r="C37" s="108"/>
      <c r="D37" s="131"/>
      <c r="E37" s="108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>
      <c r="A38" s="25" t="s">
        <v>14</v>
      </c>
      <c r="B38" s="132"/>
      <c r="C38" s="108"/>
      <c r="D38" s="131"/>
      <c r="E38" s="108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25" t="s">
        <v>15</v>
      </c>
      <c r="B39" s="132"/>
      <c r="C39" s="108"/>
      <c r="D39" s="131"/>
      <c r="E39" s="108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>
      <c r="A40" s="25" t="s">
        <v>20</v>
      </c>
      <c r="B40" s="132"/>
      <c r="C40" s="108"/>
      <c r="D40" s="131"/>
      <c r="E40" s="10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>
      <c r="A41" s="25" t="s">
        <v>21</v>
      </c>
      <c r="B41" s="132"/>
      <c r="C41" s="108"/>
      <c r="D41" s="131"/>
      <c r="E41" s="10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>
      <c r="A42" s="25" t="s">
        <v>23</v>
      </c>
      <c r="B42" s="132"/>
      <c r="C42" s="108"/>
      <c r="D42" s="131"/>
      <c r="E42" s="10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>
      <c r="A43" s="25" t="s">
        <v>25</v>
      </c>
      <c r="B43" s="132"/>
      <c r="C43" s="108"/>
      <c r="D43" s="131"/>
      <c r="E43" s="10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5"/>
      <c r="B44" s="140"/>
      <c r="C44" s="139"/>
      <c r="D44" s="138"/>
      <c r="E44" s="139"/>
      <c r="F44" s="31"/>
      <c r="G44" s="31"/>
      <c r="H44" s="3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136" t="s">
        <v>42</v>
      </c>
      <c r="D45" s="137"/>
      <c r="E45" s="137"/>
      <c r="F45" s="137"/>
      <c r="G45" s="136" t="s">
        <v>8</v>
      </c>
      <c r="H45" s="1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>
      <c r="A46" s="130" t="s">
        <v>49</v>
      </c>
      <c r="B46" s="108"/>
      <c r="C46" s="131"/>
      <c r="D46" s="108"/>
      <c r="E46" s="108"/>
      <c r="F46" s="108"/>
      <c r="G46" s="131"/>
      <c r="H46" s="10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>
      <c r="A47" s="130" t="s">
        <v>50</v>
      </c>
      <c r="B47" s="108"/>
      <c r="C47" s="131"/>
      <c r="D47" s="108"/>
      <c r="E47" s="108"/>
      <c r="F47" s="108"/>
      <c r="G47" s="131"/>
      <c r="H47" s="10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>
      <c r="A48" s="31"/>
      <c r="B48" s="31"/>
      <c r="C48" s="31"/>
      <c r="D48" s="31"/>
      <c r="E48" s="31"/>
      <c r="F48" s="31"/>
      <c r="G48" s="31"/>
      <c r="H48" s="31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9">
    <mergeCell ref="B7:C7"/>
    <mergeCell ref="B11:C11"/>
    <mergeCell ref="B8:C8"/>
    <mergeCell ref="B9:C9"/>
    <mergeCell ref="D11:E11"/>
    <mergeCell ref="D7:E7"/>
    <mergeCell ref="D9:E9"/>
    <mergeCell ref="B10:C10"/>
    <mergeCell ref="D10:E10"/>
    <mergeCell ref="G13:H13"/>
    <mergeCell ref="B13:C13"/>
    <mergeCell ref="D13:E13"/>
    <mergeCell ref="D12:E12"/>
    <mergeCell ref="B44:C44"/>
    <mergeCell ref="B37:C37"/>
    <mergeCell ref="B38:C38"/>
    <mergeCell ref="B39:C39"/>
    <mergeCell ref="B12:C12"/>
    <mergeCell ref="D40:E40"/>
    <mergeCell ref="D36:E36"/>
    <mergeCell ref="D37:E37"/>
    <mergeCell ref="D38:E38"/>
    <mergeCell ref="D39:E39"/>
    <mergeCell ref="A5:C5"/>
    <mergeCell ref="D6:E6"/>
    <mergeCell ref="D8:E8"/>
    <mergeCell ref="G46:H46"/>
    <mergeCell ref="C46:F46"/>
    <mergeCell ref="A46:B46"/>
    <mergeCell ref="G7:H7"/>
    <mergeCell ref="G8:H8"/>
    <mergeCell ref="G6:H6"/>
    <mergeCell ref="G9:H9"/>
    <mergeCell ref="G10:H10"/>
    <mergeCell ref="G11:H11"/>
    <mergeCell ref="G12:H12"/>
    <mergeCell ref="G45:H45"/>
    <mergeCell ref="D44:E44"/>
    <mergeCell ref="D43:E43"/>
    <mergeCell ref="A47:B47"/>
    <mergeCell ref="C47:F47"/>
    <mergeCell ref="G47:H47"/>
    <mergeCell ref="B43:C43"/>
    <mergeCell ref="B40:C40"/>
    <mergeCell ref="B41:C41"/>
    <mergeCell ref="B42:C42"/>
    <mergeCell ref="D41:E41"/>
    <mergeCell ref="D42:E42"/>
    <mergeCell ref="C45:F4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Allico</cp:lastModifiedBy>
  <dcterms:modified xsi:type="dcterms:W3CDTF">2018-10-14T12:58:26Z</dcterms:modified>
</cp:coreProperties>
</file>