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VUTI vana\NOORTEKÄSIPALL\HOOAEG 2018-2019\EMV T 2019\TB2002\"/>
    </mc:Choice>
  </mc:AlternateContent>
  <xr:revisionPtr revIDLastSave="0" documentId="13_ncr:1_{485A4E0A-CEE7-4165-8312-D3A5BC3F59F5}" xr6:coauthVersionLast="41" xr6:coauthVersionMax="43" xr10:uidLastSave="{00000000-0000-0000-0000-000000000000}"/>
  <bookViews>
    <workbookView xWindow="3348" yWindow="3348" windowWidth="17280" windowHeight="9072" firstSheet="1" activeTab="2" xr2:uid="{00000000-000D-0000-FFFF-FFFF00000000}"/>
  </bookViews>
  <sheets>
    <sheet name="Ajakava" sheetId="4" r:id="rId1"/>
    <sheet name="Tabel_täitmiseks" sheetId="5" r:id="rId2"/>
    <sheet name="Kokkuvõte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4" l="1"/>
  <c r="A18" i="4"/>
  <c r="A19" i="4"/>
  <c r="A20" i="4"/>
  <c r="A22" i="4"/>
  <c r="A10" i="4"/>
  <c r="A11" i="4"/>
  <c r="A12" i="4"/>
  <c r="A13" i="4"/>
  <c r="O11" i="5"/>
  <c r="E3" i="3"/>
  <c r="E2" i="3"/>
  <c r="G3" i="3"/>
  <c r="G2" i="3"/>
  <c r="A15" i="4"/>
  <c r="N19" i="5"/>
  <c r="N16" i="5"/>
  <c r="N13" i="5"/>
  <c r="N10" i="5"/>
  <c r="M18" i="5"/>
  <c r="M15" i="5"/>
  <c r="M12" i="5"/>
  <c r="M9" i="5"/>
  <c r="O14" i="5"/>
  <c r="O17" i="5"/>
  <c r="O8" i="5"/>
  <c r="N7" i="5"/>
  <c r="O5" i="5"/>
  <c r="M6" i="5"/>
  <c r="D38" i="3"/>
  <c r="D39" i="3"/>
  <c r="B17" i="4"/>
  <c r="B18" i="4"/>
  <c r="B19" i="4"/>
  <c r="B20" i="4"/>
  <c r="D36" i="3"/>
  <c r="D37" i="3"/>
  <c r="D35" i="3"/>
  <c r="A3" i="3"/>
  <c r="C2" i="5"/>
  <c r="H13" i="3"/>
  <c r="B13" i="3"/>
  <c r="E13" i="3"/>
  <c r="A2" i="3"/>
  <c r="A1" i="3"/>
  <c r="B2" i="5"/>
  <c r="B1" i="5"/>
  <c r="B10" i="4"/>
  <c r="B11" i="4"/>
  <c r="B12" i="4"/>
  <c r="B13" i="4"/>
  <c r="N15" i="5"/>
  <c r="N9" i="5"/>
  <c r="N6" i="5"/>
  <c r="N20" i="5"/>
  <c r="N12" i="5"/>
  <c r="M20" i="5"/>
  <c r="N18" i="5"/>
  <c r="K20" i="5"/>
</calcChain>
</file>

<file path=xl/sharedStrings.xml><?xml version="1.0" encoding="utf-8"?>
<sst xmlns="http://schemas.openxmlformats.org/spreadsheetml/2006/main" count="172" uniqueCount="117">
  <si>
    <t>2019 EESTI MEISTRIVÕISTLUSED KÄSIPALLIS</t>
  </si>
  <si>
    <t>NEIDUDE B KLASS</t>
  </si>
  <si>
    <t>sündinud 2002 ja hiljem</t>
  </si>
  <si>
    <t>16.03.-17.03.2019</t>
  </si>
  <si>
    <t>KEHRA</t>
  </si>
  <si>
    <t>II etapp</t>
  </si>
  <si>
    <t>Kehra Spordihoone</t>
  </si>
  <si>
    <t>Mänguaeg 2×25 min</t>
  </si>
  <si>
    <t>Kell</t>
  </si>
  <si>
    <t>Nr.</t>
  </si>
  <si>
    <t>Võistkond</t>
  </si>
  <si>
    <t>Tulemus</t>
  </si>
  <si>
    <t>SK Reval Sport/Kopli</t>
  </si>
  <si>
    <t>SK Tapa</t>
  </si>
  <si>
    <t>-</t>
  </si>
  <si>
    <t>25</t>
  </si>
  <si>
    <t>SK Reval Sport/ Lasnamäe</t>
  </si>
  <si>
    <t>HC Kehra</t>
  </si>
  <si>
    <t>33</t>
  </si>
  <si>
    <t>SK Reval Sport/ Tallinna SK</t>
  </si>
  <si>
    <t>49</t>
  </si>
  <si>
    <t>26</t>
  </si>
  <si>
    <t>14</t>
  </si>
  <si>
    <t>24</t>
  </si>
  <si>
    <t>27</t>
  </si>
  <si>
    <t>28</t>
  </si>
  <si>
    <t>17</t>
  </si>
  <si>
    <t>Autasustamine</t>
  </si>
  <si>
    <t>02.02.-03.02.2019</t>
  </si>
  <si>
    <t>TAPA</t>
  </si>
  <si>
    <t>VÕISTKOND</t>
  </si>
  <si>
    <t>V – VAHE</t>
  </si>
  <si>
    <t>PUNKTE</t>
  </si>
  <si>
    <t>KOHT</t>
  </si>
  <si>
    <t>SK REVAL-SPORT/ KOPLI</t>
  </si>
  <si>
    <t>SK REVAL-SPORT/
TALLINNA SPORDIKOOL</t>
  </si>
  <si>
    <t>SK REVAL-SPORT/ LASNAMÄE</t>
  </si>
  <si>
    <t>HC KEHRA</t>
  </si>
  <si>
    <t>SK TAPA</t>
  </si>
  <si>
    <t>Paremusjärjestus</t>
  </si>
  <si>
    <t>Võistkonna nimi</t>
  </si>
  <si>
    <t>Klubi nimi</t>
  </si>
  <si>
    <t>Treener(id)</t>
  </si>
  <si>
    <t>1.</t>
  </si>
  <si>
    <t>SK Reval Sport/Tallinna SK</t>
  </si>
  <si>
    <t>2.</t>
  </si>
  <si>
    <t>Sergei Isajev, Aldur Partatsjuk, Elizaveta Petrunina</t>
  </si>
  <si>
    <t>3.</t>
  </si>
  <si>
    <t>Spordiklubi Kehra Käsipall</t>
  </si>
  <si>
    <t>Kaupo Liiva</t>
  </si>
  <si>
    <t>4.</t>
  </si>
  <si>
    <t>SK Tapa/Tapa valla Spordikool</t>
  </si>
  <si>
    <t>Mare Neps</t>
  </si>
  <si>
    <t>5.</t>
  </si>
  <si>
    <t>SK Reval Sport/Lasnamäe</t>
  </si>
  <si>
    <t>Marina Politova, Alla Londak</t>
  </si>
  <si>
    <t>I</t>
  </si>
  <si>
    <t>II</t>
  </si>
  <si>
    <t>III</t>
  </si>
  <si>
    <t>Darja Belokurova</t>
  </si>
  <si>
    <t>Darja Žilina</t>
  </si>
  <si>
    <t>Lili-Marleen Püi</t>
  </si>
  <si>
    <t>Elizaveta Mironova</t>
  </si>
  <si>
    <t>Maarja Moler</t>
  </si>
  <si>
    <t>Heete Kuuskla</t>
  </si>
  <si>
    <t>Angelika Šalk</t>
  </si>
  <si>
    <t>Olesia Juzova</t>
  </si>
  <si>
    <t>Marili Alle</t>
  </si>
  <si>
    <t>Tatjana Kavunenko</t>
  </si>
  <si>
    <t>Tatjana Kušnir</t>
  </si>
  <si>
    <t>Merili Heinla</t>
  </si>
  <si>
    <t>Beata Gajevskaja</t>
  </si>
  <si>
    <t>Marija Kuropjatnik</t>
  </si>
  <si>
    <t>Valerija Kovjatinets</t>
  </si>
  <si>
    <t xml:space="preserve">Karina Paju </t>
  </si>
  <si>
    <t>Valeria Golovatskaja</t>
  </si>
  <si>
    <t>Annabel Aavik</t>
  </si>
  <si>
    <t>Anna Rakov</t>
  </si>
  <si>
    <t>Diana Purtova</t>
  </si>
  <si>
    <t>Marie-Helen Vilberg</t>
  </si>
  <si>
    <t>Anastasija Bušina</t>
  </si>
  <si>
    <t>Anita Suskina</t>
  </si>
  <si>
    <t>Milana Leoke-Bosenko</t>
  </si>
  <si>
    <t>Jana Snežitskaja</t>
  </si>
  <si>
    <t>Angelina Samoylova</t>
  </si>
  <si>
    <t>Karoliine Vijard</t>
  </si>
  <si>
    <t>Alina Karzubova</t>
  </si>
  <si>
    <t>Polina Gorbatsjova</t>
  </si>
  <si>
    <t>Alisa Grabarskaja</t>
  </si>
  <si>
    <t>Jelizaveya Ruleva</t>
  </si>
  <si>
    <t>Valeria Pavlenko</t>
  </si>
  <si>
    <t>Diana Mere</t>
  </si>
  <si>
    <t>Inga Bušina</t>
  </si>
  <si>
    <t>Arina Polegina</t>
  </si>
  <si>
    <t>Sandra Saarestik</t>
  </si>
  <si>
    <t>Natalia Makojonok</t>
  </si>
  <si>
    <t>Alina Simacheva</t>
  </si>
  <si>
    <t>Karmen Vaiksaar</t>
  </si>
  <si>
    <t>Valeria Sohhina</t>
  </si>
  <si>
    <t>Elina Tšerkassova</t>
  </si>
  <si>
    <t>Maria Mironova</t>
  </si>
  <si>
    <t>Treener:</t>
  </si>
  <si>
    <t>Sergei Isajev</t>
  </si>
  <si>
    <t>Aldur Partatsjuk</t>
  </si>
  <si>
    <t>Ella Kungurtseva</t>
  </si>
  <si>
    <t>Elizaveta Petrunina</t>
  </si>
  <si>
    <t>Võistkondade parimad mängijad:</t>
  </si>
  <si>
    <t>Mängija nimi</t>
  </si>
  <si>
    <t>Karina Kuul</t>
  </si>
  <si>
    <t>Margarita Žirnova</t>
  </si>
  <si>
    <t>Turniiri parim mängija:</t>
  </si>
  <si>
    <t>Turniiri parim kaitsemängija:</t>
  </si>
  <si>
    <t>Turniiri parim väravavaht:</t>
  </si>
  <si>
    <t>Spordiklubi Reval Sport</t>
  </si>
  <si>
    <t>Spordiklubi Tapa</t>
  </si>
  <si>
    <t>Jelena Mihailova</t>
  </si>
  <si>
    <t>Jelena Mihailova, Ella Kungurtseva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</si>
</sst>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25]dddd\,\ d\.\ mmmm\ yyyy;@"/>
  </numFmts>
  <fonts count="4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  <charset val="186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sz val="9"/>
      <color indexed="10"/>
      <name val="Sylfaen"/>
      <family val="1"/>
    </font>
    <font>
      <b/>
      <sz val="16"/>
      <name val="Book Antiqua"/>
      <family val="1"/>
    </font>
    <font>
      <sz val="10"/>
      <name val="Book Antiqua"/>
      <family val="1"/>
    </font>
    <font>
      <u/>
      <sz val="10"/>
      <color indexed="39"/>
      <name val="Arial Narrow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</font>
    <font>
      <sz val="12"/>
      <name val="Cambria"/>
      <family val="1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u/>
      <sz val="12"/>
      <name val="Calibri"/>
      <family val="2"/>
    </font>
    <font>
      <sz val="11"/>
      <name val="Calibri"/>
      <family val="2"/>
    </font>
    <font>
      <b/>
      <i/>
      <sz val="16"/>
      <name val="Garamond"/>
      <family val="1"/>
    </font>
    <font>
      <sz val="12"/>
      <name val="Book Antiqua"/>
      <family val="1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sz val="16"/>
      <name val="Arial Narrow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mbria"/>
      <family val="1"/>
      <scheme val="major"/>
    </font>
    <font>
      <sz val="11"/>
      <color rgb="FF4472C4"/>
      <name val="Calibri"/>
      <family val="2"/>
      <charset val="186"/>
      <scheme val="minor"/>
    </font>
    <font>
      <b/>
      <sz val="14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lightUp">
        <fgColor theme="1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0" fillId="0" borderId="0"/>
    <xf numFmtId="0" fontId="4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indent="1"/>
    </xf>
    <xf numFmtId="0" fontId="16" fillId="0" borderId="0" xfId="0" applyFont="1" applyAlignment="1">
      <alignment horizontal="right"/>
    </xf>
    <xf numFmtId="0" fontId="18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49" fontId="35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/>
    <xf numFmtId="0" fontId="37" fillId="0" borderId="0" xfId="0" applyFont="1"/>
    <xf numFmtId="49" fontId="38" fillId="0" borderId="0" xfId="0" applyNumberFormat="1" applyFont="1" applyAlignment="1">
      <alignment horizontal="right"/>
    </xf>
    <xf numFmtId="0" fontId="25" fillId="0" borderId="0" xfId="4" applyFont="1"/>
    <xf numFmtId="0" fontId="26" fillId="0" borderId="0" xfId="4" applyFont="1"/>
    <xf numFmtId="49" fontId="23" fillId="0" borderId="0" xfId="4" applyNumberFormat="1" applyFont="1" applyAlignment="1">
      <alignment horizontal="right"/>
    </xf>
    <xf numFmtId="0" fontId="24" fillId="0" borderId="0" xfId="4" applyFont="1" applyAlignment="1">
      <alignment horizontal="left" indent="1"/>
    </xf>
    <xf numFmtId="0" fontId="24" fillId="0" borderId="0" xfId="4" applyFont="1"/>
    <xf numFmtId="0" fontId="26" fillId="0" borderId="4" xfId="4" applyFont="1" applyBorder="1"/>
    <xf numFmtId="0" fontId="26" fillId="0" borderId="5" xfId="4" applyFont="1" applyBorder="1"/>
    <xf numFmtId="0" fontId="28" fillId="0" borderId="6" xfId="4" applyFont="1" applyBorder="1" applyAlignment="1">
      <alignment horizontal="center"/>
    </xf>
    <xf numFmtId="0" fontId="26" fillId="0" borderId="7" xfId="4" applyFont="1" applyBorder="1"/>
    <xf numFmtId="0" fontId="28" fillId="0" borderId="8" xfId="4" applyFont="1" applyBorder="1" applyAlignment="1">
      <alignment horizontal="center"/>
    </xf>
    <xf numFmtId="0" fontId="26" fillId="0" borderId="9" xfId="4" applyFont="1" applyBorder="1"/>
    <xf numFmtId="0" fontId="26" fillId="0" borderId="6" xfId="4" applyFont="1" applyBorder="1" applyAlignment="1">
      <alignment horizontal="right"/>
    </xf>
    <xf numFmtId="0" fontId="26" fillId="0" borderId="10" xfId="4" applyFont="1" applyBorder="1" applyAlignment="1">
      <alignment horizontal="right"/>
    </xf>
    <xf numFmtId="0" fontId="26" fillId="0" borderId="11" xfId="4" applyFont="1" applyBorder="1"/>
    <xf numFmtId="0" fontId="29" fillId="0" borderId="12" xfId="4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40" fillId="0" borderId="0" xfId="0" applyFont="1"/>
    <xf numFmtId="49" fontId="41" fillId="0" borderId="0" xfId="0" applyNumberFormat="1" applyFont="1" applyAlignment="1">
      <alignment horizontal="right"/>
    </xf>
    <xf numFmtId="49" fontId="41" fillId="0" borderId="0" xfId="0" applyNumberFormat="1" applyFont="1" applyAlignment="1">
      <alignment horizontal="left" indent="1"/>
    </xf>
    <xf numFmtId="0" fontId="30" fillId="0" borderId="0" xfId="0" applyFont="1" applyAlignment="1">
      <alignment horizontal="left"/>
    </xf>
    <xf numFmtId="0" fontId="38" fillId="0" borderId="0" xfId="0" applyFont="1"/>
    <xf numFmtId="0" fontId="26" fillId="0" borderId="0" xfId="4" applyFont="1" applyAlignment="1">
      <alignment horizontal="right"/>
    </xf>
    <xf numFmtId="0" fontId="32" fillId="0" borderId="0" xfId="4" applyFont="1"/>
    <xf numFmtId="0" fontId="28" fillId="0" borderId="0" xfId="4" applyFont="1" applyAlignment="1">
      <alignment horizontal="right" indent="1"/>
    </xf>
    <xf numFmtId="0" fontId="36" fillId="0" borderId="0" xfId="4" applyFont="1" applyAlignment="1">
      <alignment horizontal="left"/>
    </xf>
    <xf numFmtId="164" fontId="35" fillId="0" borderId="0" xfId="0" applyNumberFormat="1" applyFont="1" applyAlignment="1">
      <alignment horizontal="right"/>
    </xf>
    <xf numFmtId="20" fontId="40" fillId="0" borderId="17" xfId="0" applyNumberFormat="1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0" xfId="0" applyFont="1" applyAlignment="1">
      <alignment horizontal="left" wrapText="1" indent="1"/>
    </xf>
    <xf numFmtId="0" fontId="40" fillId="0" borderId="19" xfId="0" applyFont="1" applyBorder="1" applyAlignment="1">
      <alignment horizontal="center"/>
    </xf>
    <xf numFmtId="49" fontId="40" fillId="0" borderId="20" xfId="0" applyNumberFormat="1" applyFont="1" applyBorder="1" applyAlignment="1">
      <alignment horizontal="center"/>
    </xf>
    <xf numFmtId="49" fontId="40" fillId="0" borderId="21" xfId="0" applyNumberFormat="1" applyFont="1" applyBorder="1" applyAlignment="1">
      <alignment horizontal="center"/>
    </xf>
    <xf numFmtId="20" fontId="40" fillId="0" borderId="22" xfId="0" applyNumberFormat="1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0" fillId="0" borderId="24" xfId="0" applyBorder="1"/>
    <xf numFmtId="0" fontId="40" fillId="0" borderId="25" xfId="0" applyFont="1" applyBorder="1" applyAlignment="1">
      <alignment horizontal="center"/>
    </xf>
    <xf numFmtId="49" fontId="40" fillId="0" borderId="26" xfId="0" applyNumberFormat="1" applyFont="1" applyBorder="1" applyAlignment="1">
      <alignment horizontal="center"/>
    </xf>
    <xf numFmtId="49" fontId="40" fillId="0" borderId="27" xfId="0" applyNumberFormat="1" applyFont="1" applyBorder="1" applyAlignment="1">
      <alignment horizontal="center"/>
    </xf>
    <xf numFmtId="20" fontId="40" fillId="0" borderId="28" xfId="0" applyNumberFormat="1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49" fontId="40" fillId="0" borderId="31" xfId="0" applyNumberFormat="1" applyFont="1" applyBorder="1" applyAlignment="1">
      <alignment horizontal="center"/>
    </xf>
    <xf numFmtId="49" fontId="40" fillId="0" borderId="32" xfId="0" applyNumberFormat="1" applyFont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left" indent="1"/>
    </xf>
    <xf numFmtId="0" fontId="2" fillId="0" borderId="33" xfId="0" applyFont="1" applyBorder="1" applyProtection="1">
      <protection hidden="1"/>
    </xf>
    <xf numFmtId="0" fontId="2" fillId="0" borderId="34" xfId="0" applyFont="1" applyBorder="1" applyProtection="1">
      <protection hidden="1"/>
    </xf>
    <xf numFmtId="0" fontId="11" fillId="0" borderId="33" xfId="0" applyFont="1" applyBorder="1" applyProtection="1">
      <protection hidden="1"/>
    </xf>
    <xf numFmtId="0" fontId="11" fillId="0" borderId="35" xfId="0" applyFont="1" applyBorder="1" applyProtection="1">
      <protection hidden="1"/>
    </xf>
    <xf numFmtId="0" fontId="11" fillId="0" borderId="36" xfId="0" applyFont="1" applyBorder="1" applyProtection="1">
      <protection hidden="1"/>
    </xf>
    <xf numFmtId="0" fontId="11" fillId="0" borderId="37" xfId="0" applyFont="1" applyBorder="1" applyProtection="1">
      <protection hidden="1"/>
    </xf>
    <xf numFmtId="0" fontId="11" fillId="0" borderId="38" xfId="0" applyFont="1" applyBorder="1" applyProtection="1">
      <protection hidden="1"/>
    </xf>
    <xf numFmtId="0" fontId="11" fillId="0" borderId="39" xfId="0" applyFont="1" applyBorder="1" applyProtection="1">
      <protection hidden="1"/>
    </xf>
    <xf numFmtId="20" fontId="40" fillId="0" borderId="40" xfId="0" applyNumberFormat="1" applyFont="1" applyBorder="1" applyAlignment="1">
      <alignment horizontal="center"/>
    </xf>
    <xf numFmtId="20" fontId="40" fillId="0" borderId="41" xfId="0" applyNumberFormat="1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0" fontId="40" fillId="0" borderId="43" xfId="0" applyFont="1" applyBorder="1" applyAlignment="1">
      <alignment horizontal="center"/>
    </xf>
    <xf numFmtId="49" fontId="40" fillId="0" borderId="44" xfId="0" applyNumberFormat="1" applyFont="1" applyBorder="1" applyAlignment="1">
      <alignment horizontal="center"/>
    </xf>
    <xf numFmtId="49" fontId="40" fillId="0" borderId="45" xfId="0" applyNumberFormat="1" applyFont="1" applyBorder="1" applyAlignment="1">
      <alignment horizontal="center"/>
    </xf>
    <xf numFmtId="0" fontId="40" fillId="0" borderId="46" xfId="0" applyFont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40" fillId="0" borderId="42" xfId="0" applyFont="1" applyBorder="1" applyAlignment="1">
      <alignment horizontal="left" indent="1"/>
    </xf>
    <xf numFmtId="0" fontId="40" fillId="0" borderId="47" xfId="0" applyFont="1" applyBorder="1" applyAlignment="1">
      <alignment horizontal="left" indent="1"/>
    </xf>
    <xf numFmtId="0" fontId="40" fillId="0" borderId="79" xfId="0" applyFont="1" applyBorder="1" applyAlignment="1">
      <alignment horizontal="left" indent="1"/>
    </xf>
    <xf numFmtId="0" fontId="40" fillId="0" borderId="48" xfId="0" applyFont="1" applyBorder="1" applyAlignment="1">
      <alignment horizontal="left" indent="1"/>
    </xf>
    <xf numFmtId="0" fontId="40" fillId="0" borderId="49" xfId="0" applyFont="1" applyBorder="1" applyAlignment="1">
      <alignment horizontal="left" indent="1"/>
    </xf>
    <xf numFmtId="0" fontId="40" fillId="0" borderId="50" xfId="0" applyFont="1" applyBorder="1" applyAlignment="1">
      <alignment horizontal="left" indent="1"/>
    </xf>
    <xf numFmtId="0" fontId="40" fillId="0" borderId="51" xfId="0" applyFont="1" applyBorder="1" applyAlignment="1">
      <alignment horizontal="left" indent="1"/>
    </xf>
    <xf numFmtId="0" fontId="40" fillId="0" borderId="29" xfId="0" applyFont="1" applyBorder="1" applyAlignment="1">
      <alignment horizontal="left" indent="1"/>
    </xf>
    <xf numFmtId="0" fontId="40" fillId="0" borderId="52" xfId="0" applyFont="1" applyBorder="1" applyAlignment="1">
      <alignment horizontal="left" indent="1"/>
    </xf>
    <xf numFmtId="49" fontId="24" fillId="0" borderId="0" xfId="4" applyNumberFormat="1" applyFont="1" applyAlignment="1">
      <alignment horizontal="left"/>
    </xf>
    <xf numFmtId="0" fontId="42" fillId="0" borderId="0" xfId="0" applyFont="1" applyAlignment="1">
      <alignment horizontal="left" vertical="center" indent="1"/>
    </xf>
    <xf numFmtId="0" fontId="13" fillId="2" borderId="34" xfId="0" applyFont="1" applyFill="1" applyBorder="1" applyAlignment="1">
      <alignment horizontal="center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38" xfId="0" applyFont="1" applyBorder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0" fontId="12" fillId="2" borderId="53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11" fillId="0" borderId="36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12" fillId="2" borderId="54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27" fillId="0" borderId="0" xfId="4" applyFont="1"/>
    <xf numFmtId="0" fontId="31" fillId="0" borderId="0" xfId="4" applyFont="1"/>
    <xf numFmtId="0" fontId="31" fillId="0" borderId="78" xfId="4" applyFont="1" applyBorder="1"/>
    <xf numFmtId="0" fontId="28" fillId="0" borderId="0" xfId="4" applyFont="1"/>
    <xf numFmtId="0" fontId="43" fillId="0" borderId="0" xfId="0" applyFont="1" applyAlignment="1">
      <alignment horizontal="left"/>
    </xf>
    <xf numFmtId="0" fontId="39" fillId="0" borderId="57" xfId="0" applyFont="1" applyBorder="1" applyAlignment="1">
      <alignment horizontal="center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165" fontId="36" fillId="0" borderId="60" xfId="0" applyNumberFormat="1" applyFont="1" applyBorder="1" applyAlignment="1">
      <alignment horizontal="left"/>
    </xf>
    <xf numFmtId="165" fontId="36" fillId="0" borderId="0" xfId="0" applyNumberFormat="1" applyFont="1" applyAlignment="1">
      <alignment horizontal="left"/>
    </xf>
    <xf numFmtId="0" fontId="11" fillId="0" borderId="7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34" fillId="0" borderId="76" xfId="0" applyFont="1" applyBorder="1" applyAlignment="1" applyProtection="1">
      <alignment horizontal="center" vertical="center"/>
      <protection hidden="1"/>
    </xf>
    <xf numFmtId="0" fontId="34" fillId="0" borderId="64" xfId="0" applyFont="1" applyBorder="1" applyAlignment="1" applyProtection="1">
      <alignment horizontal="center" vertical="center"/>
      <protection hidden="1"/>
    </xf>
    <xf numFmtId="0" fontId="17" fillId="0" borderId="77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>
      <alignment horizontal="left" vertical="center" indent="1"/>
    </xf>
    <xf numFmtId="0" fontId="15" fillId="0" borderId="64" xfId="0" applyFont="1" applyBorder="1" applyAlignment="1">
      <alignment horizontal="left" vertical="center" indent="1"/>
    </xf>
    <xf numFmtId="0" fontId="15" fillId="0" borderId="66" xfId="0" applyFont="1" applyBorder="1" applyAlignment="1">
      <alignment horizontal="left" vertical="center" indent="1"/>
    </xf>
    <xf numFmtId="0" fontId="15" fillId="0" borderId="63" xfId="0" applyFont="1" applyBorder="1" applyAlignment="1">
      <alignment horizontal="left" vertical="center" wrapText="1" indent="1"/>
    </xf>
    <xf numFmtId="0" fontId="15" fillId="0" borderId="65" xfId="0" applyFont="1" applyBorder="1" applyAlignment="1">
      <alignment horizontal="left" vertical="center" indent="1"/>
    </xf>
    <xf numFmtId="0" fontId="11" fillId="0" borderId="69" xfId="0" applyFont="1" applyBorder="1" applyAlignment="1">
      <alignment horizontal="center" vertical="center"/>
    </xf>
    <xf numFmtId="0" fontId="34" fillId="0" borderId="63" xfId="0" applyFont="1" applyBorder="1" applyAlignment="1" applyProtection="1">
      <alignment horizontal="center" vertical="center"/>
      <protection hidden="1"/>
    </xf>
    <xf numFmtId="0" fontId="34" fillId="0" borderId="66" xfId="0" applyFont="1" applyBorder="1" applyAlignment="1" applyProtection="1">
      <alignment horizontal="center" vertical="center"/>
      <protection hidden="1"/>
    </xf>
    <xf numFmtId="0" fontId="17" fillId="0" borderId="72" xfId="0" applyFont="1" applyBorder="1" applyAlignment="1" applyProtection="1">
      <alignment horizontal="center" vertical="center"/>
      <protection locked="0"/>
    </xf>
    <xf numFmtId="0" fontId="34" fillId="0" borderId="65" xfId="0" applyFont="1" applyBorder="1" applyAlignment="1" applyProtection="1">
      <alignment horizontal="center" vertical="center"/>
      <protection hidden="1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left" vertical="center" wrapText="1" indent="1"/>
    </xf>
    <xf numFmtId="0" fontId="28" fillId="0" borderId="0" xfId="4" applyFont="1" applyAlignment="1">
      <alignment horizontal="right"/>
    </xf>
    <xf numFmtId="0" fontId="28" fillId="0" borderId="0" xfId="4" applyFont="1"/>
    <xf numFmtId="0" fontId="31" fillId="0" borderId="78" xfId="4" applyFont="1" applyBorder="1"/>
    <xf numFmtId="0" fontId="24" fillId="0" borderId="4" xfId="4" applyFont="1" applyBorder="1" applyAlignment="1">
      <alignment horizontal="left"/>
    </xf>
    <xf numFmtId="0" fontId="24" fillId="0" borderId="4" xfId="4" applyFont="1" applyBorder="1"/>
    <xf numFmtId="0" fontId="28" fillId="0" borderId="0" xfId="4" applyFont="1" applyAlignment="1">
      <alignment horizontal="left"/>
    </xf>
    <xf numFmtId="0" fontId="27" fillId="0" borderId="0" xfId="4" applyFont="1"/>
    <xf numFmtId="0" fontId="26" fillId="0" borderId="0" xfId="4" applyFont="1"/>
    <xf numFmtId="0" fontId="26" fillId="0" borderId="0" xfId="4" applyFont="1" applyAlignment="1">
      <alignment horizontal="left" indent="1"/>
    </xf>
    <xf numFmtId="0" fontId="33" fillId="0" borderId="0" xfId="4" applyFont="1"/>
    <xf numFmtId="0" fontId="31" fillId="0" borderId="0" xfId="4" applyFont="1"/>
    <xf numFmtId="0" fontId="31" fillId="0" borderId="0" xfId="4" applyFont="1" applyAlignment="1">
      <alignment horizontal="left" indent="1"/>
    </xf>
    <xf numFmtId="0" fontId="26" fillId="0" borderId="80" xfId="4" applyFont="1" applyBorder="1" applyAlignment="1">
      <alignment horizontal="right"/>
    </xf>
    <xf numFmtId="0" fontId="26" fillId="0" borderId="81" xfId="4" applyFont="1" applyBorder="1"/>
    <xf numFmtId="0" fontId="26" fillId="0" borderId="82" xfId="4" applyFont="1" applyBorder="1" applyAlignment="1">
      <alignment horizontal="right"/>
    </xf>
    <xf numFmtId="0" fontId="26" fillId="0" borderId="83" xfId="4" applyFont="1" applyBorder="1"/>
  </cellXfs>
  <cellStyles count="5">
    <cellStyle name="Hüperlink 2" xfId="1" xr:uid="{00000000-0005-0000-0000-000000000000}"/>
    <cellStyle name="Normaallaad" xfId="0" builtinId="0"/>
    <cellStyle name="Normaallaad 2" xfId="2" xr:uid="{00000000-0005-0000-0000-000001000000}"/>
    <cellStyle name="Normaallaad 2 2" xfId="3" xr:uid="{00000000-0005-0000-0000-000002000000}"/>
    <cellStyle name="Normaallaad 2 2 2" xfId="4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0</xdr:rowOff>
    </xdr:from>
    <xdr:to>
      <xdr:col>8</xdr:col>
      <xdr:colOff>0</xdr:colOff>
      <xdr:row>2</xdr:row>
      <xdr:rowOff>228600</xdr:rowOff>
    </xdr:to>
    <xdr:pic>
      <xdr:nvPicPr>
        <xdr:cNvPr id="3187" name="Pilt 2" descr="kalev uus veeb.JPG">
          <a:extLst>
            <a:ext uri="{FF2B5EF4-FFF2-40B4-BE49-F238E27FC236}">
              <a16:creationId xmlns:a16="http://schemas.microsoft.com/office/drawing/2014/main" id="{750FD9C3-1DCA-41B8-B362-C847E888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0</xdr:row>
      <xdr:rowOff>19050</xdr:rowOff>
    </xdr:from>
    <xdr:to>
      <xdr:col>15</xdr:col>
      <xdr:colOff>590550</xdr:colOff>
      <xdr:row>2</xdr:row>
      <xdr:rowOff>66675</xdr:rowOff>
    </xdr:to>
    <xdr:pic>
      <xdr:nvPicPr>
        <xdr:cNvPr id="1139" name="Pilt 2" descr="kalev uus veeb.JPG">
          <a:extLst>
            <a:ext uri="{FF2B5EF4-FFF2-40B4-BE49-F238E27FC236}">
              <a16:creationId xmlns:a16="http://schemas.microsoft.com/office/drawing/2014/main" id="{F99558B5-B033-4038-A0FF-95820F58A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905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0</xdr:row>
      <xdr:rowOff>19050</xdr:rowOff>
    </xdr:from>
    <xdr:to>
      <xdr:col>7</xdr:col>
      <xdr:colOff>1438275</xdr:colOff>
      <xdr:row>5</xdr:row>
      <xdr:rowOff>47625</xdr:rowOff>
    </xdr:to>
    <xdr:pic>
      <xdr:nvPicPr>
        <xdr:cNvPr id="4282" name="Pilt 3" descr="kalev uus veeb.JPG">
          <a:extLst>
            <a:ext uri="{FF2B5EF4-FFF2-40B4-BE49-F238E27FC236}">
              <a16:creationId xmlns:a16="http://schemas.microsoft.com/office/drawing/2014/main" id="{362DE3AD-FC3B-4133-A9A5-8CAF16F6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9050"/>
          <a:ext cx="1104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opLeftCell="A7" zoomScaleNormal="100" workbookViewId="0">
      <selection activeCell="F21" sqref="F21"/>
    </sheetView>
  </sheetViews>
  <sheetFormatPr defaultRowHeight="13.2" x14ac:dyDescent="0.25"/>
  <cols>
    <col min="1" max="1" width="7.109375" style="1" customWidth="1"/>
    <col min="2" max="2" width="5" customWidth="1"/>
    <col min="3" max="3" width="30.33203125" customWidth="1"/>
    <col min="4" max="4" width="30.33203125" bestFit="1" customWidth="1"/>
    <col min="5" max="5" width="2.6640625" customWidth="1"/>
    <col min="6" max="6" width="6.6640625" customWidth="1"/>
    <col min="7" max="7" width="3.44140625" customWidth="1"/>
    <col min="8" max="8" width="6.6640625" customWidth="1"/>
  </cols>
  <sheetData>
    <row r="1" spans="1:8" ht="18.75" customHeight="1" x14ac:dyDescent="0.3">
      <c r="A1" s="130" t="s">
        <v>0</v>
      </c>
      <c r="B1" s="130"/>
      <c r="C1" s="130"/>
      <c r="D1" s="130"/>
      <c r="E1" s="20"/>
    </row>
    <row r="2" spans="1:8" ht="15" x14ac:dyDescent="0.25">
      <c r="A2" s="22" t="s">
        <v>1</v>
      </c>
      <c r="D2" s="51" t="s">
        <v>2</v>
      </c>
      <c r="F2" s="5"/>
      <c r="G2" s="5"/>
    </row>
    <row r="3" spans="1:8" ht="21" customHeight="1" x14ac:dyDescent="0.25">
      <c r="F3" s="5"/>
      <c r="G3" s="5"/>
    </row>
    <row r="4" spans="1:8" s="3" customFormat="1" ht="15" x14ac:dyDescent="0.25">
      <c r="D4" s="56" t="s">
        <v>3</v>
      </c>
      <c r="F4" s="21" t="s">
        <v>4</v>
      </c>
      <c r="G4" s="6"/>
    </row>
    <row r="5" spans="1:8" s="3" customFormat="1" ht="15" x14ac:dyDescent="0.25">
      <c r="A5" s="91" t="s">
        <v>5</v>
      </c>
      <c r="F5" s="21" t="s">
        <v>6</v>
      </c>
      <c r="G5" s="6"/>
    </row>
    <row r="6" spans="1:8" s="3" customFormat="1" ht="15" x14ac:dyDescent="0.25">
      <c r="A6" s="2"/>
      <c r="F6" s="6"/>
      <c r="G6" s="6"/>
      <c r="H6" s="21"/>
    </row>
    <row r="7" spans="1:8" s="4" customFormat="1" ht="16.2" thickBot="1" x14ac:dyDescent="0.35">
      <c r="A7" s="134">
        <v>43540</v>
      </c>
      <c r="B7" s="134"/>
      <c r="C7" s="134"/>
      <c r="D7" s="23"/>
      <c r="E7" s="24"/>
      <c r="F7" s="7"/>
      <c r="G7" s="7"/>
      <c r="H7" s="27" t="s">
        <v>7</v>
      </c>
    </row>
    <row r="8" spans="1:8" s="26" customFormat="1" ht="16.5" customHeight="1" thickBot="1" x14ac:dyDescent="0.35">
      <c r="A8" s="43" t="s">
        <v>8</v>
      </c>
      <c r="B8" s="44" t="s">
        <v>9</v>
      </c>
      <c r="C8" s="45" t="s">
        <v>10</v>
      </c>
      <c r="D8" s="46" t="s">
        <v>10</v>
      </c>
      <c r="E8" s="47"/>
      <c r="F8" s="131" t="s">
        <v>11</v>
      </c>
      <c r="G8" s="132"/>
      <c r="H8" s="133"/>
    </row>
    <row r="9" spans="1:8" s="19" customFormat="1" ht="21.75" customHeight="1" x14ac:dyDescent="0.3">
      <c r="A9" s="57">
        <v>0.58333333333333337</v>
      </c>
      <c r="B9" s="58">
        <v>11</v>
      </c>
      <c r="C9" s="92" t="s">
        <v>12</v>
      </c>
      <c r="D9" s="93" t="s">
        <v>13</v>
      </c>
      <c r="E9" s="59"/>
      <c r="F9" s="60">
        <v>39</v>
      </c>
      <c r="G9" s="61" t="s">
        <v>14</v>
      </c>
      <c r="H9" s="62" t="s">
        <v>15</v>
      </c>
    </row>
    <row r="10" spans="1:8" s="19" customFormat="1" ht="21.75" customHeight="1" x14ac:dyDescent="0.3">
      <c r="A10" s="63">
        <f>A9+TIME(0,80,0)</f>
        <v>0.63888888888888895</v>
      </c>
      <c r="B10" s="64">
        <f>B9+1</f>
        <v>12</v>
      </c>
      <c r="C10" s="96" t="s">
        <v>16</v>
      </c>
      <c r="D10" s="95" t="s">
        <v>17</v>
      </c>
      <c r="E10" s="59"/>
      <c r="F10" s="60">
        <v>11</v>
      </c>
      <c r="G10" s="61" t="s">
        <v>14</v>
      </c>
      <c r="H10" s="62" t="s">
        <v>18</v>
      </c>
    </row>
    <row r="11" spans="1:8" s="19" customFormat="1" ht="21.75" customHeight="1" x14ac:dyDescent="0.3">
      <c r="A11" s="63">
        <f>A10+TIME(0,80,0)</f>
        <v>0.69444444444444453</v>
      </c>
      <c r="B11" s="64">
        <f>B10+1</f>
        <v>13</v>
      </c>
      <c r="C11" s="96" t="s">
        <v>13</v>
      </c>
      <c r="D11" s="95" t="s">
        <v>19</v>
      </c>
      <c r="E11" s="59"/>
      <c r="F11" s="60">
        <v>13</v>
      </c>
      <c r="G11" s="61" t="s">
        <v>14</v>
      </c>
      <c r="H11" s="62" t="s">
        <v>20</v>
      </c>
    </row>
    <row r="12" spans="1:8" s="19" customFormat="1" ht="21.75" customHeight="1" x14ac:dyDescent="0.3">
      <c r="A12" s="63">
        <f>A11+TIME(0,80,0)</f>
        <v>0.75000000000000011</v>
      </c>
      <c r="B12" s="64">
        <f>B11+1</f>
        <v>14</v>
      </c>
      <c r="C12" s="96" t="s">
        <v>17</v>
      </c>
      <c r="D12" s="95" t="s">
        <v>12</v>
      </c>
      <c r="E12" s="59"/>
      <c r="F12" s="60">
        <v>17</v>
      </c>
      <c r="G12" s="61" t="s">
        <v>14</v>
      </c>
      <c r="H12" s="62" t="s">
        <v>21</v>
      </c>
    </row>
    <row r="13" spans="1:8" s="19" customFormat="1" ht="21.75" customHeight="1" x14ac:dyDescent="0.3">
      <c r="A13" s="69">
        <f>A12+TIME(0,80,0)</f>
        <v>0.80555555555555569</v>
      </c>
      <c r="B13" s="70">
        <f>B12+1</f>
        <v>15</v>
      </c>
      <c r="C13" s="99" t="s">
        <v>19</v>
      </c>
      <c r="D13" s="100" t="s">
        <v>16</v>
      </c>
      <c r="E13" s="59"/>
      <c r="F13" s="71">
        <v>52</v>
      </c>
      <c r="G13" s="72" t="s">
        <v>14</v>
      </c>
      <c r="H13" s="73" t="s">
        <v>22</v>
      </c>
    </row>
    <row r="14" spans="1:8" ht="12.75" customHeight="1" x14ac:dyDescent="0.25"/>
    <row r="15" spans="1:8" ht="15.75" customHeight="1" x14ac:dyDescent="0.25">
      <c r="A15" s="135">
        <f>A7+1</f>
        <v>43541</v>
      </c>
      <c r="B15" s="135"/>
      <c r="C15" s="135"/>
      <c r="F15" s="65"/>
      <c r="G15" s="65"/>
      <c r="H15" s="65"/>
    </row>
    <row r="16" spans="1:8" s="3" customFormat="1" ht="21.75" customHeight="1" x14ac:dyDescent="0.3">
      <c r="A16" s="85">
        <v>0.41666666666666669</v>
      </c>
      <c r="B16" s="86">
        <v>16</v>
      </c>
      <c r="C16" s="92" t="s">
        <v>13</v>
      </c>
      <c r="D16" s="93" t="s">
        <v>17</v>
      </c>
      <c r="E16" s="12"/>
      <c r="F16" s="66">
        <v>13</v>
      </c>
      <c r="G16" s="67" t="s">
        <v>14</v>
      </c>
      <c r="H16" s="68" t="s">
        <v>23</v>
      </c>
    </row>
    <row r="17" spans="1:8" s="3" customFormat="1" ht="21.75" customHeight="1" x14ac:dyDescent="0.3">
      <c r="A17" s="63">
        <f>A16+TIME(0,80,0)</f>
        <v>0.47222222222222221</v>
      </c>
      <c r="B17" s="64">
        <f>B16+1</f>
        <v>17</v>
      </c>
      <c r="C17" s="94" t="s">
        <v>12</v>
      </c>
      <c r="D17" s="95" t="s">
        <v>16</v>
      </c>
      <c r="E17" s="12"/>
      <c r="F17" s="60">
        <v>33</v>
      </c>
      <c r="G17" s="61" t="s">
        <v>14</v>
      </c>
      <c r="H17" s="62" t="s">
        <v>24</v>
      </c>
    </row>
    <row r="18" spans="1:8" s="3" customFormat="1" ht="21.75" customHeight="1" x14ac:dyDescent="0.3">
      <c r="A18" s="63">
        <f>A17+TIME(0,80,0)</f>
        <v>0.52777777777777779</v>
      </c>
      <c r="B18" s="64">
        <f>B17+1</f>
        <v>18</v>
      </c>
      <c r="C18" s="96" t="s">
        <v>17</v>
      </c>
      <c r="D18" s="95" t="s">
        <v>19</v>
      </c>
      <c r="E18" s="12"/>
      <c r="F18" s="60">
        <v>14</v>
      </c>
      <c r="G18" s="61" t="s">
        <v>14</v>
      </c>
      <c r="H18" s="62" t="s">
        <v>15</v>
      </c>
    </row>
    <row r="19" spans="1:8" s="3" customFormat="1" ht="21.75" customHeight="1" x14ac:dyDescent="0.3">
      <c r="A19" s="63">
        <f>A18+TIME(0,80,0)</f>
        <v>0.58333333333333337</v>
      </c>
      <c r="B19" s="64">
        <f>B18+1</f>
        <v>19</v>
      </c>
      <c r="C19" s="96" t="s">
        <v>16</v>
      </c>
      <c r="D19" s="95" t="s">
        <v>13</v>
      </c>
      <c r="E19" s="12"/>
      <c r="F19" s="60">
        <v>25</v>
      </c>
      <c r="G19" s="61" t="s">
        <v>14</v>
      </c>
      <c r="H19" s="62" t="s">
        <v>25</v>
      </c>
    </row>
    <row r="20" spans="1:8" s="3" customFormat="1" ht="21.75" customHeight="1" thickBot="1" x14ac:dyDescent="0.35">
      <c r="A20" s="84">
        <f>A19+TIME(0,80,0)</f>
        <v>0.63888888888888895</v>
      </c>
      <c r="B20" s="90">
        <f>B19+1</f>
        <v>20</v>
      </c>
      <c r="C20" s="97" t="s">
        <v>19</v>
      </c>
      <c r="D20" s="98" t="s">
        <v>12</v>
      </c>
      <c r="E20" s="12"/>
      <c r="F20" s="87">
        <v>22</v>
      </c>
      <c r="G20" s="88" t="s">
        <v>14</v>
      </c>
      <c r="H20" s="89" t="s">
        <v>26</v>
      </c>
    </row>
    <row r="22" spans="1:8" ht="14.4" x14ac:dyDescent="0.3">
      <c r="A22" s="74">
        <f>A20+TIME(0,60,0)</f>
        <v>0.68055555555555558</v>
      </c>
      <c r="B22" s="75" t="s">
        <v>27</v>
      </c>
    </row>
  </sheetData>
  <mergeCells count="4">
    <mergeCell ref="A1:D1"/>
    <mergeCell ref="F8:H8"/>
    <mergeCell ref="A7:C7"/>
    <mergeCell ref="A15:C15"/>
  </mergeCells>
  <phoneticPr fontId="21" type="noConversion"/>
  <pageMargins left="0.59" right="0.24" top="0.61" bottom="0.39" header="0.5" footer="0.2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workbookViewId="0">
      <selection activeCell="P20" sqref="P20"/>
    </sheetView>
  </sheetViews>
  <sheetFormatPr defaultRowHeight="13.2" x14ac:dyDescent="0.25"/>
  <cols>
    <col min="1" max="1" width="4.5546875" customWidth="1"/>
    <col min="2" max="2" width="36.88671875" customWidth="1"/>
    <col min="3" max="12" width="4.5546875" customWidth="1"/>
    <col min="13" max="14" width="5.5546875" customWidth="1"/>
  </cols>
  <sheetData>
    <row r="1" spans="1:18" ht="22.8" x14ac:dyDescent="0.4">
      <c r="A1" s="8"/>
      <c r="B1" s="25" t="str">
        <f>Ajakava!A1</f>
        <v>2019 EESTI MEISTRIVÕISTLUSED KÄSIPALLIS</v>
      </c>
      <c r="C1" s="10"/>
      <c r="D1" s="10"/>
      <c r="E1" s="10"/>
      <c r="F1" s="10"/>
      <c r="G1" s="10"/>
      <c r="H1" s="10"/>
      <c r="I1" s="10"/>
      <c r="J1" s="10"/>
      <c r="M1" s="48" t="s">
        <v>28</v>
      </c>
      <c r="N1" s="49" t="s">
        <v>29</v>
      </c>
    </row>
    <row r="2" spans="1:18" ht="25.5" customHeight="1" x14ac:dyDescent="0.3">
      <c r="A2" s="11"/>
      <c r="B2" s="25" t="str">
        <f>Ajakava!A2</f>
        <v>NEIDUDE B KLASS</v>
      </c>
      <c r="C2" s="50" t="str">
        <f>Ajakava!D2</f>
        <v>sündinud 2002 ja hiljem</v>
      </c>
      <c r="D2" s="50"/>
      <c r="E2" s="9"/>
      <c r="F2" s="9"/>
      <c r="G2" s="18"/>
      <c r="H2" s="18"/>
      <c r="I2" s="18"/>
      <c r="J2" s="18"/>
      <c r="M2" s="48" t="s">
        <v>3</v>
      </c>
      <c r="N2" s="49" t="s">
        <v>4</v>
      </c>
    </row>
    <row r="3" spans="1:18" ht="27" customHeight="1" thickBot="1" x14ac:dyDescent="0.35">
      <c r="A3" s="1"/>
      <c r="B3" s="50"/>
    </row>
    <row r="4" spans="1:18" ht="25.5" customHeight="1" thickBot="1" x14ac:dyDescent="0.3">
      <c r="A4" s="13"/>
      <c r="B4" s="16" t="s">
        <v>30</v>
      </c>
      <c r="C4" s="156">
        <v>1</v>
      </c>
      <c r="D4" s="157"/>
      <c r="E4" s="156">
        <v>2</v>
      </c>
      <c r="F4" s="157"/>
      <c r="G4" s="156">
        <v>3</v>
      </c>
      <c r="H4" s="157"/>
      <c r="I4" s="156">
        <v>4</v>
      </c>
      <c r="J4" s="157"/>
      <c r="K4" s="156">
        <v>5</v>
      </c>
      <c r="L4" s="157"/>
      <c r="M4" s="156" t="s">
        <v>31</v>
      </c>
      <c r="N4" s="157"/>
      <c r="O4" s="14" t="s">
        <v>32</v>
      </c>
      <c r="P4" s="15" t="s">
        <v>33</v>
      </c>
    </row>
    <row r="5" spans="1:18" ht="16.2" thickTop="1" x14ac:dyDescent="0.3">
      <c r="A5" s="136">
        <v>1</v>
      </c>
      <c r="B5" s="158" t="s">
        <v>34</v>
      </c>
      <c r="C5" s="124"/>
      <c r="D5" s="125"/>
      <c r="E5" s="118">
        <v>0</v>
      </c>
      <c r="F5" s="119">
        <v>0</v>
      </c>
      <c r="G5" s="118">
        <v>2</v>
      </c>
      <c r="H5" s="119">
        <v>2</v>
      </c>
      <c r="I5" s="118">
        <v>1</v>
      </c>
      <c r="J5" s="119">
        <v>2</v>
      </c>
      <c r="K5" s="118">
        <v>2</v>
      </c>
      <c r="L5" s="119">
        <v>2</v>
      </c>
      <c r="M5" s="76"/>
      <c r="N5" s="77"/>
      <c r="O5" s="143">
        <f>SUM(C5:L5)</f>
        <v>11</v>
      </c>
      <c r="P5" s="145">
        <v>2</v>
      </c>
    </row>
    <row r="6" spans="1:18" ht="15.75" customHeight="1" x14ac:dyDescent="0.25">
      <c r="A6" s="137"/>
      <c r="B6" s="147"/>
      <c r="C6" s="113"/>
      <c r="D6" s="103"/>
      <c r="E6" s="105">
        <v>19</v>
      </c>
      <c r="F6" s="104">
        <v>17</v>
      </c>
      <c r="G6" s="105">
        <v>39</v>
      </c>
      <c r="H6" s="104">
        <v>33</v>
      </c>
      <c r="I6" s="105">
        <v>27</v>
      </c>
      <c r="J6" s="104">
        <v>26</v>
      </c>
      <c r="K6" s="105">
        <v>28</v>
      </c>
      <c r="L6" s="104">
        <v>39</v>
      </c>
      <c r="M6" s="78">
        <f>SUBTOTAL(9,C6:L6)</f>
        <v>228</v>
      </c>
      <c r="N6" s="79">
        <f>SUM(M6-N7)</f>
        <v>51</v>
      </c>
      <c r="O6" s="144"/>
      <c r="P6" s="141"/>
    </row>
    <row r="7" spans="1:18" ht="16.5" customHeight="1" x14ac:dyDescent="0.25">
      <c r="A7" s="138"/>
      <c r="B7" s="147"/>
      <c r="C7" s="121"/>
      <c r="D7" s="122"/>
      <c r="E7" s="117">
        <v>27</v>
      </c>
      <c r="F7" s="111">
        <v>22</v>
      </c>
      <c r="G7" s="117">
        <v>15</v>
      </c>
      <c r="H7" s="111">
        <v>27</v>
      </c>
      <c r="I7" s="117">
        <v>27</v>
      </c>
      <c r="J7" s="111">
        <v>17</v>
      </c>
      <c r="K7" s="117">
        <v>17</v>
      </c>
      <c r="L7" s="111">
        <v>25</v>
      </c>
      <c r="M7" s="80"/>
      <c r="N7" s="81">
        <f>SUBTOTAL(9,C7:L7)</f>
        <v>177</v>
      </c>
      <c r="O7" s="144"/>
      <c r="P7" s="142"/>
      <c r="R7" s="102"/>
    </row>
    <row r="8" spans="1:18" ht="15.6" customHeight="1" x14ac:dyDescent="0.3">
      <c r="A8" s="139">
        <v>2</v>
      </c>
      <c r="B8" s="149" t="s">
        <v>35</v>
      </c>
      <c r="C8" s="115">
        <v>2</v>
      </c>
      <c r="D8" s="116">
        <v>2</v>
      </c>
      <c r="E8" s="120"/>
      <c r="F8" s="112"/>
      <c r="G8" s="115">
        <v>2</v>
      </c>
      <c r="H8" s="116">
        <v>2</v>
      </c>
      <c r="I8" s="115">
        <v>2</v>
      </c>
      <c r="J8" s="116">
        <v>2</v>
      </c>
      <c r="K8" s="115">
        <v>2</v>
      </c>
      <c r="L8" s="116">
        <v>2</v>
      </c>
      <c r="M8" s="76"/>
      <c r="N8" s="77"/>
      <c r="O8" s="152">
        <f>SUM(C8:L8)</f>
        <v>16</v>
      </c>
      <c r="P8" s="140">
        <v>1</v>
      </c>
    </row>
    <row r="9" spans="1:18" ht="15.75" customHeight="1" x14ac:dyDescent="0.25">
      <c r="A9" s="137"/>
      <c r="B9" s="147"/>
      <c r="C9" s="105">
        <v>27</v>
      </c>
      <c r="D9" s="104">
        <v>22</v>
      </c>
      <c r="E9" s="113"/>
      <c r="F9" s="103"/>
      <c r="G9" s="105">
        <v>44</v>
      </c>
      <c r="H9" s="104">
        <v>52</v>
      </c>
      <c r="I9" s="105">
        <v>35</v>
      </c>
      <c r="J9" s="104">
        <v>25</v>
      </c>
      <c r="K9" s="105">
        <v>35</v>
      </c>
      <c r="L9" s="104">
        <v>49</v>
      </c>
      <c r="M9" s="78">
        <f>SUBTOTAL(9,C9:L9)</f>
        <v>289</v>
      </c>
      <c r="N9" s="79">
        <f>SUM(M9-N10)</f>
        <v>162</v>
      </c>
      <c r="O9" s="144"/>
      <c r="P9" s="141"/>
    </row>
    <row r="10" spans="1:18" ht="16.5" customHeight="1" x14ac:dyDescent="0.25">
      <c r="A10" s="138"/>
      <c r="B10" s="150"/>
      <c r="C10" s="117">
        <v>19</v>
      </c>
      <c r="D10" s="111">
        <v>17</v>
      </c>
      <c r="E10" s="121"/>
      <c r="F10" s="122"/>
      <c r="G10" s="117">
        <v>11</v>
      </c>
      <c r="H10" s="111">
        <v>14</v>
      </c>
      <c r="I10" s="117">
        <v>21</v>
      </c>
      <c r="J10" s="111">
        <v>14</v>
      </c>
      <c r="K10" s="117">
        <v>18</v>
      </c>
      <c r="L10" s="111">
        <v>13</v>
      </c>
      <c r="M10" s="80"/>
      <c r="N10" s="81">
        <f>SUBTOTAL(9,C10:L10)</f>
        <v>127</v>
      </c>
      <c r="O10" s="155"/>
      <c r="P10" s="142"/>
    </row>
    <row r="11" spans="1:18" ht="16.5" customHeight="1" x14ac:dyDescent="0.3">
      <c r="A11" s="139">
        <v>3</v>
      </c>
      <c r="B11" s="146" t="s">
        <v>36</v>
      </c>
      <c r="C11" s="115">
        <v>0</v>
      </c>
      <c r="D11" s="116">
        <v>0</v>
      </c>
      <c r="E11" s="115">
        <v>0</v>
      </c>
      <c r="F11" s="116">
        <v>0</v>
      </c>
      <c r="G11" s="120"/>
      <c r="H11" s="112"/>
      <c r="I11" s="115">
        <v>0</v>
      </c>
      <c r="J11" s="116">
        <v>0</v>
      </c>
      <c r="K11" s="115">
        <v>0</v>
      </c>
      <c r="L11" s="116">
        <v>0</v>
      </c>
      <c r="M11" s="76"/>
      <c r="N11" s="77"/>
      <c r="O11" s="152">
        <f>SUM(C11:L11)</f>
        <v>0</v>
      </c>
      <c r="P11" s="140">
        <v>5</v>
      </c>
    </row>
    <row r="12" spans="1:18" ht="16.5" customHeight="1" x14ac:dyDescent="0.25">
      <c r="A12" s="137"/>
      <c r="B12" s="147"/>
      <c r="C12" s="105">
        <v>15</v>
      </c>
      <c r="D12" s="104">
        <v>27</v>
      </c>
      <c r="E12" s="105">
        <v>11</v>
      </c>
      <c r="F12" s="104">
        <v>14</v>
      </c>
      <c r="G12" s="113"/>
      <c r="H12" s="103"/>
      <c r="I12" s="105">
        <v>19</v>
      </c>
      <c r="J12" s="104">
        <v>11</v>
      </c>
      <c r="K12" s="105">
        <v>21</v>
      </c>
      <c r="L12" s="104">
        <v>25</v>
      </c>
      <c r="M12" s="78">
        <f>SUBTOTAL(9,C12:L12)</f>
        <v>143</v>
      </c>
      <c r="N12" s="79">
        <f>SUM(M12-N13)</f>
        <v>-138</v>
      </c>
      <c r="O12" s="144"/>
      <c r="P12" s="141"/>
    </row>
    <row r="13" spans="1:18" ht="16.5" customHeight="1" x14ac:dyDescent="0.25">
      <c r="A13" s="138"/>
      <c r="B13" s="150"/>
      <c r="C13" s="117">
        <v>39</v>
      </c>
      <c r="D13" s="111">
        <v>33</v>
      </c>
      <c r="E13" s="117">
        <v>44</v>
      </c>
      <c r="F13" s="111">
        <v>52</v>
      </c>
      <c r="G13" s="121"/>
      <c r="H13" s="122"/>
      <c r="I13" s="117">
        <v>25</v>
      </c>
      <c r="J13" s="111">
        <v>33</v>
      </c>
      <c r="K13" s="117">
        <v>27</v>
      </c>
      <c r="L13" s="111">
        <v>28</v>
      </c>
      <c r="M13" s="80"/>
      <c r="N13" s="81">
        <f>SUBTOTAL(9,C13:L13)</f>
        <v>281</v>
      </c>
      <c r="O13" s="155"/>
      <c r="P13" s="142"/>
    </row>
    <row r="14" spans="1:18" ht="16.5" customHeight="1" x14ac:dyDescent="0.3">
      <c r="A14" s="139">
        <v>4</v>
      </c>
      <c r="B14" s="147" t="s">
        <v>37</v>
      </c>
      <c r="C14" s="115">
        <v>1</v>
      </c>
      <c r="D14" s="116">
        <v>0</v>
      </c>
      <c r="E14" s="115">
        <v>0</v>
      </c>
      <c r="F14" s="116">
        <v>0</v>
      </c>
      <c r="G14" s="115">
        <v>2</v>
      </c>
      <c r="H14" s="116">
        <v>2</v>
      </c>
      <c r="I14" s="120"/>
      <c r="J14" s="112"/>
      <c r="K14" s="106">
        <v>2</v>
      </c>
      <c r="L14" s="106">
        <v>2</v>
      </c>
      <c r="M14" s="76"/>
      <c r="N14" s="77"/>
      <c r="O14" s="152">
        <f>SUM(C14:L14)</f>
        <v>9</v>
      </c>
      <c r="P14" s="140">
        <v>3</v>
      </c>
    </row>
    <row r="15" spans="1:18" ht="16.5" customHeight="1" x14ac:dyDescent="0.25">
      <c r="A15" s="137"/>
      <c r="B15" s="147"/>
      <c r="C15" s="105">
        <v>27</v>
      </c>
      <c r="D15" s="104">
        <v>17</v>
      </c>
      <c r="E15" s="105">
        <v>21</v>
      </c>
      <c r="F15" s="104">
        <v>14</v>
      </c>
      <c r="G15" s="105">
        <v>25</v>
      </c>
      <c r="H15" s="104">
        <v>33</v>
      </c>
      <c r="I15" s="113"/>
      <c r="J15" s="103"/>
      <c r="K15" s="107">
        <v>28</v>
      </c>
      <c r="L15" s="107">
        <v>24</v>
      </c>
      <c r="M15" s="78">
        <f>SUBTOTAL(9,C15:L15)</f>
        <v>189</v>
      </c>
      <c r="N15" s="79">
        <f>SUM(M15-N16)</f>
        <v>17</v>
      </c>
      <c r="O15" s="144"/>
      <c r="P15" s="141"/>
    </row>
    <row r="16" spans="1:18" ht="16.5" customHeight="1" x14ac:dyDescent="0.25">
      <c r="A16" s="138"/>
      <c r="B16" s="150"/>
      <c r="C16" s="117">
        <v>27</v>
      </c>
      <c r="D16" s="111">
        <v>26</v>
      </c>
      <c r="E16" s="117">
        <v>35</v>
      </c>
      <c r="F16" s="111">
        <v>25</v>
      </c>
      <c r="G16" s="117">
        <v>19</v>
      </c>
      <c r="H16" s="111">
        <v>11</v>
      </c>
      <c r="I16" s="121"/>
      <c r="J16" s="122"/>
      <c r="K16" s="108">
        <v>16</v>
      </c>
      <c r="L16" s="108">
        <v>13</v>
      </c>
      <c r="M16" s="80"/>
      <c r="N16" s="81">
        <f>SUBTOTAL(9,C16:L16)</f>
        <v>172</v>
      </c>
      <c r="O16" s="155"/>
      <c r="P16" s="142"/>
    </row>
    <row r="17" spans="1:16" ht="15.6" customHeight="1" x14ac:dyDescent="0.3">
      <c r="A17" s="139">
        <v>5</v>
      </c>
      <c r="B17" s="146" t="s">
        <v>38</v>
      </c>
      <c r="C17" s="115">
        <v>0</v>
      </c>
      <c r="D17" s="116">
        <v>0</v>
      </c>
      <c r="E17" s="115">
        <v>0</v>
      </c>
      <c r="F17" s="116">
        <v>0</v>
      </c>
      <c r="G17" s="115">
        <v>2</v>
      </c>
      <c r="H17" s="116">
        <v>2</v>
      </c>
      <c r="I17" s="115">
        <v>0</v>
      </c>
      <c r="J17" s="116">
        <v>0</v>
      </c>
      <c r="K17" s="120"/>
      <c r="L17" s="112"/>
      <c r="M17" s="76"/>
      <c r="N17" s="77"/>
      <c r="O17" s="152">
        <f>SUM(C17:L17)</f>
        <v>4</v>
      </c>
      <c r="P17" s="140">
        <v>4</v>
      </c>
    </row>
    <row r="18" spans="1:16" ht="15" customHeight="1" x14ac:dyDescent="0.25">
      <c r="A18" s="137"/>
      <c r="B18" s="147"/>
      <c r="C18" s="105">
        <v>17</v>
      </c>
      <c r="D18" s="104">
        <v>25</v>
      </c>
      <c r="E18" s="105">
        <v>18</v>
      </c>
      <c r="F18" s="104">
        <v>13</v>
      </c>
      <c r="G18" s="105">
        <v>27</v>
      </c>
      <c r="H18" s="104">
        <v>28</v>
      </c>
      <c r="I18" s="105">
        <v>16</v>
      </c>
      <c r="J18" s="104">
        <v>13</v>
      </c>
      <c r="K18" s="113"/>
      <c r="L18" s="103"/>
      <c r="M18" s="78">
        <f>SUBTOTAL(9,C18:L18)</f>
        <v>157</v>
      </c>
      <c r="N18" s="79">
        <f>SUM(M18-N19)</f>
        <v>-92</v>
      </c>
      <c r="O18" s="144"/>
      <c r="P18" s="141"/>
    </row>
    <row r="19" spans="1:16" ht="15.6" customHeight="1" thickBot="1" x14ac:dyDescent="0.3">
      <c r="A19" s="151"/>
      <c r="B19" s="148"/>
      <c r="C19" s="110">
        <v>28</v>
      </c>
      <c r="D19" s="109">
        <v>39</v>
      </c>
      <c r="E19" s="110">
        <v>35</v>
      </c>
      <c r="F19" s="109">
        <v>49</v>
      </c>
      <c r="G19" s="110">
        <v>21</v>
      </c>
      <c r="H19" s="109">
        <v>25</v>
      </c>
      <c r="I19" s="110">
        <v>28</v>
      </c>
      <c r="J19" s="109">
        <v>24</v>
      </c>
      <c r="K19" s="114"/>
      <c r="L19" s="123"/>
      <c r="M19" s="82"/>
      <c r="N19" s="83">
        <f>SUBTOTAL(109,C19:L19)</f>
        <v>249</v>
      </c>
      <c r="O19" s="153"/>
      <c r="P19" s="154"/>
    </row>
    <row r="20" spans="1:16" x14ac:dyDescent="0.25">
      <c r="K20" s="17" t="str">
        <f>IF(M20&lt;&gt;N20,"! Väravate vahe ei ole õige. Andmete sisestus pooleli või tulemused sisestatud valesti =&gt;&gt;"," ")</f>
        <v xml:space="preserve"> </v>
      </c>
      <c r="L20" s="17"/>
      <c r="M20">
        <f>SUM(M5:M19)</f>
        <v>1006</v>
      </c>
      <c r="N20">
        <f>N7+N10+N13+N19+N16</f>
        <v>1006</v>
      </c>
    </row>
  </sheetData>
  <mergeCells count="26">
    <mergeCell ref="M4:N4"/>
    <mergeCell ref="B11:B13"/>
    <mergeCell ref="B5:B7"/>
    <mergeCell ref="C4:D4"/>
    <mergeCell ref="E4:F4"/>
    <mergeCell ref="G4:H4"/>
    <mergeCell ref="I4:J4"/>
    <mergeCell ref="K4:L4"/>
    <mergeCell ref="B17:B19"/>
    <mergeCell ref="B8:B10"/>
    <mergeCell ref="A17:A19"/>
    <mergeCell ref="O17:O19"/>
    <mergeCell ref="P17:P19"/>
    <mergeCell ref="O11:O13"/>
    <mergeCell ref="O8:O10"/>
    <mergeCell ref="P8:P10"/>
    <mergeCell ref="A14:A16"/>
    <mergeCell ref="B14:B16"/>
    <mergeCell ref="O14:O16"/>
    <mergeCell ref="P14:P16"/>
    <mergeCell ref="A5:A7"/>
    <mergeCell ref="A8:A10"/>
    <mergeCell ref="A11:A13"/>
    <mergeCell ref="P11:P13"/>
    <mergeCell ref="O5:O7"/>
    <mergeCell ref="P5:P7"/>
  </mergeCells>
  <phoneticPr fontId="0" type="noConversion"/>
  <pageMargins left="0.74803149606299213" right="0.31496062992125984" top="0.6692913385826772" bottom="0.70866141732283472" header="0.51181102362204722" footer="0.43307086614173229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abSelected="1" workbookViewId="0">
      <selection activeCell="G10" sqref="G10:H10"/>
    </sheetView>
  </sheetViews>
  <sheetFormatPr defaultColWidth="9.109375" defaultRowHeight="13.8" x14ac:dyDescent="0.3"/>
  <cols>
    <col min="1" max="1" width="7.109375" style="29" customWidth="1"/>
    <col min="2" max="2" width="24.44140625" style="29" customWidth="1"/>
    <col min="3" max="3" width="1.109375" style="29" customWidth="1"/>
    <col min="4" max="4" width="7.88671875" style="29" customWidth="1"/>
    <col min="5" max="5" width="21.6640625" style="29" customWidth="1"/>
    <col min="6" max="6" width="1.109375" style="29" customWidth="1"/>
    <col min="7" max="7" width="8.5546875" style="29" customWidth="1"/>
    <col min="8" max="8" width="24.77734375" style="29" customWidth="1"/>
    <col min="9" max="16384" width="9.109375" style="29"/>
  </cols>
  <sheetData>
    <row r="1" spans="1:9" ht="18" x14ac:dyDescent="0.35">
      <c r="A1" s="28" t="str">
        <f>Ajakava!A1</f>
        <v>2019 EESTI MEISTRIVÕISTLUSED KÄSIPALLIS</v>
      </c>
    </row>
    <row r="2" spans="1:9" ht="18" x14ac:dyDescent="0.35">
      <c r="A2" s="28" t="str">
        <f>Ajakava!A2</f>
        <v>NEIDUDE B KLASS</v>
      </c>
      <c r="E2" s="56" t="str">
        <f>Tabel_täitmiseks!M1</f>
        <v>02.02.-03.02.2019</v>
      </c>
      <c r="G2" s="101" t="str">
        <f>Tabel_täitmiseks!N1</f>
        <v>TAPA</v>
      </c>
    </row>
    <row r="3" spans="1:9" ht="15.6" x14ac:dyDescent="0.3">
      <c r="A3" s="55" t="str">
        <f>Ajakava!D2</f>
        <v>sündinud 2002 ja hiljem</v>
      </c>
      <c r="E3" s="56" t="str">
        <f>Tabel_täitmiseks!M2</f>
        <v>16.03.-17.03.2019</v>
      </c>
      <c r="G3" s="101" t="str">
        <f>Tabel_täitmiseks!N2</f>
        <v>KEHRA</v>
      </c>
      <c r="H3" s="31"/>
    </row>
    <row r="4" spans="1:9" ht="15.6" x14ac:dyDescent="0.3">
      <c r="G4" s="30"/>
      <c r="H4" s="31"/>
    </row>
    <row r="5" spans="1:9" ht="15.6" x14ac:dyDescent="0.3">
      <c r="A5" s="165" t="s">
        <v>39</v>
      </c>
      <c r="B5" s="165"/>
      <c r="C5" s="165"/>
    </row>
    <row r="6" spans="1:9" ht="15.6" x14ac:dyDescent="0.3">
      <c r="A6" s="126"/>
      <c r="B6" s="127" t="s">
        <v>40</v>
      </c>
      <c r="C6" s="126"/>
      <c r="D6" s="170" t="s">
        <v>41</v>
      </c>
      <c r="E6" s="170"/>
      <c r="F6" s="53"/>
      <c r="G6" s="168" t="s">
        <v>42</v>
      </c>
      <c r="H6" s="168"/>
    </row>
    <row r="7" spans="1:9" ht="16.5" customHeight="1" x14ac:dyDescent="0.3">
      <c r="A7" s="54" t="s">
        <v>43</v>
      </c>
      <c r="B7" s="166" t="s">
        <v>44</v>
      </c>
      <c r="C7" s="166"/>
      <c r="D7" s="167" t="s">
        <v>113</v>
      </c>
      <c r="E7" s="167"/>
      <c r="G7" s="166" t="s">
        <v>116</v>
      </c>
      <c r="H7" s="166"/>
    </row>
    <row r="8" spans="1:9" ht="16.5" customHeight="1" x14ac:dyDescent="0.3">
      <c r="A8" s="54" t="s">
        <v>45</v>
      </c>
      <c r="B8" s="166" t="s">
        <v>12</v>
      </c>
      <c r="C8" s="166"/>
      <c r="D8" s="167" t="s">
        <v>113</v>
      </c>
      <c r="E8" s="167"/>
      <c r="G8" s="166" t="s">
        <v>46</v>
      </c>
      <c r="H8" s="166"/>
      <c r="I8" s="166"/>
    </row>
    <row r="9" spans="1:9" ht="16.5" customHeight="1" x14ac:dyDescent="0.3">
      <c r="A9" s="54" t="s">
        <v>47</v>
      </c>
      <c r="B9" s="166" t="s">
        <v>17</v>
      </c>
      <c r="C9" s="166"/>
      <c r="D9" s="167" t="s">
        <v>48</v>
      </c>
      <c r="E9" s="167"/>
      <c r="G9" s="166" t="s">
        <v>49</v>
      </c>
      <c r="H9" s="166"/>
    </row>
    <row r="10" spans="1:9" ht="16.5" customHeight="1" x14ac:dyDescent="0.3">
      <c r="A10" s="54" t="s">
        <v>50</v>
      </c>
      <c r="B10" s="166" t="s">
        <v>51</v>
      </c>
      <c r="C10" s="166"/>
      <c r="D10" s="167" t="s">
        <v>114</v>
      </c>
      <c r="E10" s="167"/>
      <c r="G10" s="166" t="s">
        <v>52</v>
      </c>
      <c r="H10" s="166"/>
    </row>
    <row r="11" spans="1:9" ht="16.5" customHeight="1" x14ac:dyDescent="0.3">
      <c r="A11" s="54" t="s">
        <v>53</v>
      </c>
      <c r="B11" s="166" t="s">
        <v>54</v>
      </c>
      <c r="C11" s="166"/>
      <c r="D11" s="167" t="s">
        <v>113</v>
      </c>
      <c r="E11" s="167"/>
      <c r="G11" s="166" t="s">
        <v>55</v>
      </c>
      <c r="H11" s="166"/>
    </row>
    <row r="12" spans="1:9" ht="14.4" thickBot="1" x14ac:dyDescent="0.35">
      <c r="A12" s="33"/>
      <c r="B12" s="33"/>
      <c r="D12" s="33"/>
      <c r="E12" s="33"/>
      <c r="G12" s="33"/>
      <c r="H12" s="33"/>
    </row>
    <row r="13" spans="1:9" ht="21.6" thickTop="1" x14ac:dyDescent="0.4">
      <c r="A13" s="42" t="s">
        <v>56</v>
      </c>
      <c r="B13" s="34" t="str">
        <f>IF(B7&gt;0,B7,"")</f>
        <v>SK Reval Sport/Tallinna SK</v>
      </c>
      <c r="D13" s="42" t="s">
        <v>57</v>
      </c>
      <c r="E13" s="34" t="str">
        <f>IF(B8&gt;0,B8,"")</f>
        <v>SK Reval Sport/Kopli</v>
      </c>
      <c r="G13" s="42" t="s">
        <v>58</v>
      </c>
      <c r="H13" s="34" t="str">
        <f>IF(B9&gt;0,B9,"")</f>
        <v>HC Kehra</v>
      </c>
    </row>
    <row r="14" spans="1:9" ht="14.4" x14ac:dyDescent="0.3">
      <c r="A14" s="35">
        <v>1</v>
      </c>
      <c r="B14" s="36" t="s">
        <v>59</v>
      </c>
      <c r="D14" s="35">
        <v>1</v>
      </c>
      <c r="E14" s="36" t="s">
        <v>60</v>
      </c>
      <c r="G14" s="35">
        <v>1</v>
      </c>
      <c r="H14" s="36" t="s">
        <v>61</v>
      </c>
    </row>
    <row r="15" spans="1:9" ht="14.4" x14ac:dyDescent="0.3">
      <c r="A15" s="35">
        <v>2</v>
      </c>
      <c r="B15" s="36" t="s">
        <v>62</v>
      </c>
      <c r="D15" s="35">
        <v>2</v>
      </c>
      <c r="E15" s="36" t="s">
        <v>63</v>
      </c>
      <c r="G15" s="35">
        <v>2</v>
      </c>
      <c r="H15" s="36" t="s">
        <v>64</v>
      </c>
    </row>
    <row r="16" spans="1:9" ht="14.4" x14ac:dyDescent="0.3">
      <c r="A16" s="35">
        <v>3</v>
      </c>
      <c r="B16" s="36" t="s">
        <v>65</v>
      </c>
      <c r="D16" s="35">
        <v>3</v>
      </c>
      <c r="E16" s="36" t="s">
        <v>66</v>
      </c>
      <c r="G16" s="35">
        <v>3</v>
      </c>
      <c r="H16" s="36" t="s">
        <v>67</v>
      </c>
    </row>
    <row r="17" spans="1:8" ht="14.4" x14ac:dyDescent="0.3">
      <c r="A17" s="35">
        <v>4</v>
      </c>
      <c r="B17" s="36" t="s">
        <v>68</v>
      </c>
      <c r="D17" s="35">
        <v>4</v>
      </c>
      <c r="E17" s="36" t="s">
        <v>69</v>
      </c>
      <c r="G17" s="35">
        <v>4</v>
      </c>
      <c r="H17" s="36" t="s">
        <v>70</v>
      </c>
    </row>
    <row r="18" spans="1:8" ht="14.4" x14ac:dyDescent="0.3">
      <c r="A18" s="35">
        <v>5</v>
      </c>
      <c r="B18" s="36" t="s">
        <v>71</v>
      </c>
      <c r="D18" s="35">
        <v>5</v>
      </c>
      <c r="E18" s="36" t="s">
        <v>72</v>
      </c>
      <c r="G18" s="35">
        <v>5</v>
      </c>
      <c r="H18" s="36" t="s">
        <v>73</v>
      </c>
    </row>
    <row r="19" spans="1:8" ht="14.4" x14ac:dyDescent="0.3">
      <c r="A19" s="35">
        <v>6</v>
      </c>
      <c r="B19" s="36" t="s">
        <v>74</v>
      </c>
      <c r="D19" s="35">
        <v>6</v>
      </c>
      <c r="E19" s="36" t="s">
        <v>75</v>
      </c>
      <c r="G19" s="35">
        <v>6</v>
      </c>
      <c r="H19" s="36" t="s">
        <v>76</v>
      </c>
    </row>
    <row r="20" spans="1:8" ht="14.4" x14ac:dyDescent="0.3">
      <c r="A20" s="35">
        <v>7</v>
      </c>
      <c r="B20" s="36" t="s">
        <v>77</v>
      </c>
      <c r="D20" s="35">
        <v>7</v>
      </c>
      <c r="E20" s="36" t="s">
        <v>78</v>
      </c>
      <c r="G20" s="35">
        <v>7</v>
      </c>
      <c r="H20" s="36" t="s">
        <v>79</v>
      </c>
    </row>
    <row r="21" spans="1:8" ht="14.4" x14ac:dyDescent="0.3">
      <c r="A21" s="35">
        <v>8</v>
      </c>
      <c r="B21" s="36" t="s">
        <v>80</v>
      </c>
      <c r="D21" s="35">
        <v>8</v>
      </c>
      <c r="E21" s="36" t="s">
        <v>81</v>
      </c>
      <c r="G21" s="35">
        <v>8</v>
      </c>
      <c r="H21" s="36" t="s">
        <v>82</v>
      </c>
    </row>
    <row r="22" spans="1:8" ht="14.4" x14ac:dyDescent="0.3">
      <c r="A22" s="35">
        <v>9</v>
      </c>
      <c r="B22" s="36" t="s">
        <v>83</v>
      </c>
      <c r="D22" s="35">
        <v>9</v>
      </c>
      <c r="E22" s="36" t="s">
        <v>84</v>
      </c>
      <c r="G22" s="35">
        <v>9</v>
      </c>
      <c r="H22" s="36" t="s">
        <v>85</v>
      </c>
    </row>
    <row r="23" spans="1:8" ht="14.4" x14ac:dyDescent="0.3">
      <c r="A23" s="35">
        <v>10</v>
      </c>
      <c r="B23" s="36" t="s">
        <v>86</v>
      </c>
      <c r="D23" s="35">
        <v>10</v>
      </c>
      <c r="E23" s="36" t="s">
        <v>87</v>
      </c>
      <c r="G23" s="35">
        <v>10</v>
      </c>
      <c r="H23" s="36" t="s">
        <v>88</v>
      </c>
    </row>
    <row r="24" spans="1:8" ht="14.4" x14ac:dyDescent="0.3">
      <c r="A24" s="35">
        <v>11</v>
      </c>
      <c r="B24" s="36" t="s">
        <v>89</v>
      </c>
      <c r="D24" s="35">
        <v>11</v>
      </c>
      <c r="E24" s="36" t="s">
        <v>90</v>
      </c>
      <c r="G24" s="35">
        <v>11</v>
      </c>
      <c r="H24" s="36" t="s">
        <v>91</v>
      </c>
    </row>
    <row r="25" spans="1:8" ht="14.4" x14ac:dyDescent="0.3">
      <c r="A25" s="35">
        <v>12</v>
      </c>
      <c r="B25" s="36" t="s">
        <v>92</v>
      </c>
      <c r="D25" s="35">
        <v>12</v>
      </c>
      <c r="E25" s="36" t="s">
        <v>93</v>
      </c>
      <c r="G25" s="35">
        <v>12</v>
      </c>
      <c r="H25" s="36" t="s">
        <v>94</v>
      </c>
    </row>
    <row r="26" spans="1:8" ht="14.4" x14ac:dyDescent="0.3">
      <c r="A26" s="35">
        <v>13</v>
      </c>
      <c r="B26" s="36" t="s">
        <v>95</v>
      </c>
      <c r="D26" s="35">
        <v>13</v>
      </c>
      <c r="E26" s="36" t="s">
        <v>96</v>
      </c>
      <c r="G26" s="35">
        <v>13</v>
      </c>
      <c r="H26" s="36" t="s">
        <v>97</v>
      </c>
    </row>
    <row r="27" spans="1:8" ht="15" thickBot="1" x14ac:dyDescent="0.35">
      <c r="A27" s="35">
        <v>14</v>
      </c>
      <c r="B27" s="36" t="s">
        <v>98</v>
      </c>
      <c r="D27" s="173" t="s">
        <v>101</v>
      </c>
      <c r="E27" s="174" t="s">
        <v>102</v>
      </c>
      <c r="G27" s="171" t="s">
        <v>101</v>
      </c>
      <c r="H27" s="172" t="s">
        <v>49</v>
      </c>
    </row>
    <row r="28" spans="1:8" ht="15" thickTop="1" x14ac:dyDescent="0.3">
      <c r="A28" s="35">
        <v>15</v>
      </c>
      <c r="B28" s="36" t="s">
        <v>99</v>
      </c>
      <c r="D28" s="39" t="s">
        <v>101</v>
      </c>
      <c r="E28" s="36" t="s">
        <v>103</v>
      </c>
    </row>
    <row r="29" spans="1:8" ht="15" thickBot="1" x14ac:dyDescent="0.35">
      <c r="A29" s="37">
        <v>16</v>
      </c>
      <c r="B29" s="38" t="s">
        <v>100</v>
      </c>
      <c r="D29" s="40" t="s">
        <v>101</v>
      </c>
      <c r="E29" s="41" t="s">
        <v>105</v>
      </c>
    </row>
    <row r="30" spans="1:8" ht="14.4" thickTop="1" x14ac:dyDescent="0.3">
      <c r="A30" s="39" t="s">
        <v>101</v>
      </c>
      <c r="B30" s="36" t="s">
        <v>115</v>
      </c>
      <c r="D30" s="52"/>
    </row>
    <row r="31" spans="1:8" ht="14.4" thickBot="1" x14ac:dyDescent="0.35">
      <c r="A31" s="40" t="s">
        <v>101</v>
      </c>
      <c r="B31" s="41" t="s">
        <v>104</v>
      </c>
      <c r="D31" s="52"/>
    </row>
    <row r="32" spans="1:8" ht="14.4" thickTop="1" x14ac:dyDescent="0.3"/>
    <row r="33" spans="1:8" ht="15.6" x14ac:dyDescent="0.3">
      <c r="A33" s="32" t="s">
        <v>106</v>
      </c>
      <c r="B33" s="32"/>
    </row>
    <row r="34" spans="1:8" ht="15.6" x14ac:dyDescent="0.3">
      <c r="A34" s="32"/>
      <c r="B34" s="127" t="s">
        <v>107</v>
      </c>
      <c r="D34" s="169" t="s">
        <v>40</v>
      </c>
      <c r="E34" s="169"/>
    </row>
    <row r="35" spans="1:8" ht="14.4" x14ac:dyDescent="0.3">
      <c r="A35" s="52" t="s">
        <v>43</v>
      </c>
      <c r="B35" s="164" t="s">
        <v>65</v>
      </c>
      <c r="C35" s="164"/>
      <c r="D35" s="164" t="str">
        <f>IF(B7&gt;0,B7,"")</f>
        <v>SK Reval Sport/Tallinna SK</v>
      </c>
      <c r="E35" s="164"/>
    </row>
    <row r="36" spans="1:8" ht="14.4" x14ac:dyDescent="0.3">
      <c r="A36" s="52" t="s">
        <v>45</v>
      </c>
      <c r="B36" s="164" t="s">
        <v>87</v>
      </c>
      <c r="C36" s="164"/>
      <c r="D36" s="164" t="str">
        <f>IF(B8&gt;0,B8,"")</f>
        <v>SK Reval Sport/Kopli</v>
      </c>
      <c r="E36" s="164"/>
    </row>
    <row r="37" spans="1:8" ht="14.4" x14ac:dyDescent="0.3">
      <c r="A37" s="52" t="s">
        <v>47</v>
      </c>
      <c r="B37" s="164" t="s">
        <v>70</v>
      </c>
      <c r="C37" s="164"/>
      <c r="D37" s="164" t="str">
        <f>IF(B9&gt;0,B9,"")</f>
        <v>HC Kehra</v>
      </c>
      <c r="E37" s="164"/>
    </row>
    <row r="38" spans="1:8" ht="14.4" x14ac:dyDescent="0.3">
      <c r="A38" s="52" t="s">
        <v>50</v>
      </c>
      <c r="B38" s="164" t="s">
        <v>108</v>
      </c>
      <c r="C38" s="164"/>
      <c r="D38" s="164" t="str">
        <f>IF(B10&gt;0,B10,"")</f>
        <v>SK Tapa/Tapa valla Spordikool</v>
      </c>
      <c r="E38" s="164"/>
    </row>
    <row r="39" spans="1:8" ht="14.4" x14ac:dyDescent="0.3">
      <c r="A39" s="52" t="s">
        <v>53</v>
      </c>
      <c r="B39" s="164" t="s">
        <v>109</v>
      </c>
      <c r="C39" s="164"/>
      <c r="D39" s="164" t="str">
        <f>IF(B11&gt;0,B11,"")</f>
        <v>SK Reval Sport/Lasnamäe</v>
      </c>
      <c r="E39" s="164"/>
    </row>
    <row r="40" spans="1:8" ht="16.2" thickBot="1" x14ac:dyDescent="0.35">
      <c r="A40" s="33"/>
      <c r="B40" s="162"/>
      <c r="C40" s="162"/>
      <c r="D40" s="163"/>
      <c r="E40" s="163"/>
      <c r="F40" s="33"/>
      <c r="G40" s="33"/>
      <c r="H40" s="33"/>
    </row>
    <row r="41" spans="1:8" ht="14.4" thickTop="1" x14ac:dyDescent="0.3">
      <c r="C41" s="128" t="s">
        <v>107</v>
      </c>
      <c r="D41" s="128"/>
      <c r="E41" s="128"/>
      <c r="F41" s="128"/>
      <c r="G41" s="161" t="s">
        <v>40</v>
      </c>
      <c r="H41" s="161"/>
    </row>
    <row r="42" spans="1:8" s="32" customFormat="1" ht="15.6" x14ac:dyDescent="0.3">
      <c r="A42" s="159" t="s">
        <v>110</v>
      </c>
      <c r="B42" s="159"/>
      <c r="C42" s="129" t="s">
        <v>65</v>
      </c>
      <c r="D42" s="129"/>
      <c r="E42" s="129"/>
      <c r="F42" s="129"/>
      <c r="G42" s="160" t="s">
        <v>44</v>
      </c>
      <c r="H42" s="160"/>
    </row>
    <row r="43" spans="1:8" s="32" customFormat="1" ht="15.6" x14ac:dyDescent="0.3">
      <c r="A43" s="159" t="s">
        <v>111</v>
      </c>
      <c r="B43" s="159"/>
      <c r="C43" s="129" t="s">
        <v>64</v>
      </c>
      <c r="D43" s="129"/>
      <c r="E43" s="129"/>
      <c r="F43" s="129"/>
      <c r="G43" s="160" t="s">
        <v>17</v>
      </c>
      <c r="H43" s="160"/>
    </row>
    <row r="44" spans="1:8" s="32" customFormat="1" ht="15.6" x14ac:dyDescent="0.3">
      <c r="A44" s="159" t="s">
        <v>112</v>
      </c>
      <c r="B44" s="159"/>
      <c r="C44" s="129" t="s">
        <v>100</v>
      </c>
      <c r="D44" s="129"/>
      <c r="E44" s="129"/>
      <c r="F44" s="129"/>
      <c r="G44" s="160" t="s">
        <v>44</v>
      </c>
      <c r="H44" s="160"/>
    </row>
    <row r="45" spans="1:8" ht="14.4" thickBot="1" x14ac:dyDescent="0.35">
      <c r="A45" s="33"/>
      <c r="B45" s="33"/>
      <c r="C45" s="33"/>
      <c r="D45" s="33"/>
      <c r="E45" s="33"/>
      <c r="F45" s="33"/>
      <c r="G45" s="33"/>
      <c r="H45" s="33"/>
    </row>
    <row r="46" spans="1:8" ht="14.4" thickTop="1" x14ac:dyDescent="0.3"/>
  </sheetData>
  <mergeCells count="38">
    <mergeCell ref="D34:E34"/>
    <mergeCell ref="D6:E6"/>
    <mergeCell ref="G8:I8"/>
    <mergeCell ref="B10:C10"/>
    <mergeCell ref="B11:C11"/>
    <mergeCell ref="G6:H6"/>
    <mergeCell ref="G7:H7"/>
    <mergeCell ref="G9:H9"/>
    <mergeCell ref="G10:H10"/>
    <mergeCell ref="G11:H11"/>
    <mergeCell ref="D9:E9"/>
    <mergeCell ref="D10:E10"/>
    <mergeCell ref="D11:E11"/>
    <mergeCell ref="A5:C5"/>
    <mergeCell ref="B7:C7"/>
    <mergeCell ref="B8:C8"/>
    <mergeCell ref="B9:C9"/>
    <mergeCell ref="D7:E7"/>
    <mergeCell ref="D8:E8"/>
    <mergeCell ref="B40:C40"/>
    <mergeCell ref="D40:E40"/>
    <mergeCell ref="B35:C35"/>
    <mergeCell ref="D35:E35"/>
    <mergeCell ref="B36:C36"/>
    <mergeCell ref="D36:E36"/>
    <mergeCell ref="B37:C37"/>
    <mergeCell ref="B39:C39"/>
    <mergeCell ref="B38:C38"/>
    <mergeCell ref="D39:E39"/>
    <mergeCell ref="D38:E38"/>
    <mergeCell ref="D37:E37"/>
    <mergeCell ref="A43:B43"/>
    <mergeCell ref="G44:H44"/>
    <mergeCell ref="G41:H41"/>
    <mergeCell ref="G42:H42"/>
    <mergeCell ref="G43:H43"/>
    <mergeCell ref="A42:B42"/>
    <mergeCell ref="A44:B44"/>
  </mergeCells>
  <phoneticPr fontId="0" type="noConversion"/>
  <pageMargins left="0.75" right="0.32" top="0.87" bottom="0.47" header="0.5" footer="0.3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Tabel_täitmiseks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ALLICO</cp:lastModifiedBy>
  <cp:revision/>
  <dcterms:created xsi:type="dcterms:W3CDTF">2003-10-17T15:08:06Z</dcterms:created>
  <dcterms:modified xsi:type="dcterms:W3CDTF">2019-03-17T17:40:20Z</dcterms:modified>
  <cp:category/>
  <cp:contentStatus/>
</cp:coreProperties>
</file>