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4527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f476dcff58b25e4/Dokumendid/KÄSIPALLILIIT/2021-2022/EKV/EKV 2021/TÜDRUKUD/TC 2007/"/>
    </mc:Choice>
  </mc:AlternateContent>
  <xr:revisionPtr revIDLastSave="0" documentId="10_ncr:8_{C1BB8309-28CC-41A9-A1DF-781DE8B218A1}" xr6:coauthVersionLast="47" xr6:coauthVersionMax="47" xr10:uidLastSave="{00000000-0000-0000-0000-000000000000}"/>
  <bookViews>
    <workbookView xWindow="8920" yWindow="0" windowWidth="9220" windowHeight="9860" activeTab="2" xr2:uid="{00000000-000D-0000-FFFF-FFFF00000000}"/>
  </bookViews>
  <sheets>
    <sheet name="Ajakava" sheetId="1" r:id="rId1"/>
    <sheet name="Tabel" sheetId="2" r:id="rId2"/>
    <sheet name="Kokkuvõte" sheetId="3" r:id="rId3"/>
  </sheets>
  <calcPr calcId="191028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purl.oclc.org/ooxml/spreadsheetml/main">
  <c r="A3" i="3" l="1"/>
  <c r="A2" i="3"/>
  <c r="A1" i="3"/>
  <c r="A3" i="2"/>
  <c r="I2" i="2"/>
  <c r="G2" i="3" s="1"/>
  <c r="H2" i="2"/>
  <c r="E2" i="3" s="1"/>
  <c r="A2" i="2"/>
  <c r="A1" i="2"/>
  <c r="D39" i="3"/>
  <c r="D38" i="3"/>
  <c r="D37" i="3"/>
  <c r="D36" i="3"/>
  <c r="D35" i="3"/>
  <c r="H14" i="3"/>
  <c r="E14" i="3"/>
  <c r="B14" i="3"/>
  <c r="J23" i="2"/>
  <c r="I22" i="2"/>
  <c r="K21" i="2"/>
  <c r="J20" i="2"/>
  <c r="I19" i="2"/>
  <c r="J19" i="2" s="1"/>
  <c r="K18" i="2"/>
  <c r="J17" i="2"/>
  <c r="I16" i="2"/>
  <c r="K15" i="2"/>
  <c r="J14" i="2"/>
  <c r="I13" i="2"/>
  <c r="J13" i="2" s="1"/>
  <c r="K12" i="2"/>
  <c r="J11" i="2"/>
  <c r="I10" i="2"/>
  <c r="K9" i="2"/>
  <c r="J8" i="2"/>
  <c r="I7" i="2"/>
  <c r="K6" i="2"/>
  <c r="D20" i="1"/>
  <c r="D21" i="1" s="1"/>
  <c r="D22" i="1" s="1"/>
  <c r="D23" i="1" s="1"/>
  <c r="D24" i="1" s="1"/>
  <c r="A20" i="1"/>
  <c r="A21" i="1" s="1"/>
  <c r="A22" i="1" s="1"/>
  <c r="A23" i="1" s="1"/>
  <c r="A24" i="1" s="1"/>
  <c r="A26" i="1" s="1"/>
  <c r="A16" i="1"/>
  <c r="A17" i="1" s="1"/>
  <c r="D12" i="1"/>
  <c r="D13" i="1" s="1"/>
  <c r="D15" i="1" s="1"/>
  <c r="D16" i="1" s="1"/>
  <c r="D17" i="1" s="1"/>
  <c r="A12" i="1"/>
  <c r="A13" i="1" s="1"/>
  <c r="A10" i="1"/>
  <c r="A18" i="1" s="1"/>
  <c r="D8" i="1"/>
  <c r="D9" i="1" s="1"/>
  <c r="A8" i="1"/>
  <c r="A9" i="1" s="1"/>
  <c r="J24" i="2" l="1"/>
  <c r="J10" i="2"/>
  <c r="J22" i="2"/>
  <c r="I24" i="2"/>
  <c r="H24" i="2" s="1"/>
  <c r="J16" i="2"/>
  <c r="J7" i="2"/>
</calcChain>
</file>

<file path=xl/sharedStrings.xml><?xml version="1.0" encoding="utf-8"?>
<sst xmlns="http://purl.oclc.org/ooxml/spreadsheetml/main" count="202" uniqueCount="126">
  <si>
    <t>2021 EESTI KARIKAVÕISTLUSED KÄSIPALLIS</t>
  </si>
  <si>
    <t>NEIDUDE C KLASS</t>
  </si>
  <si>
    <t>sündinud 2007-2010</t>
  </si>
  <si>
    <t>19.11.-21.11.2021</t>
  </si>
  <si>
    <t>KEHRA</t>
  </si>
  <si>
    <t>Mänguaeg 2×20 min</t>
  </si>
  <si>
    <t>Kehra spordihoone</t>
  </si>
  <si>
    <t>Kell</t>
  </si>
  <si>
    <t>Mäng</t>
  </si>
  <si>
    <t>Paus</t>
  </si>
  <si>
    <t>Nr.</t>
  </si>
  <si>
    <t>Võistkond</t>
  </si>
  <si>
    <t>Tulemus</t>
  </si>
  <si>
    <t>SK Reval-Sport/Tallinna Spordikool</t>
  </si>
  <si>
    <t>SK Reval-Sport/ Kopli</t>
  </si>
  <si>
    <t>-</t>
  </si>
  <si>
    <t>17</t>
  </si>
  <si>
    <t>SK Reval-Sport/ Lasnamäe</t>
  </si>
  <si>
    <t>HC Tallas/ Tallinn</t>
  </si>
  <si>
    <t>14</t>
  </si>
  <si>
    <t>HC Kehra</t>
  </si>
  <si>
    <t>HC Pärnu/ Padise</t>
  </si>
  <si>
    <t>18</t>
  </si>
  <si>
    <t>22</t>
  </si>
  <si>
    <t>BHL</t>
  </si>
  <si>
    <t>HC Kehra/Horizon Pulp&amp;Paper</t>
  </si>
  <si>
    <t>SK Tapa</t>
  </si>
  <si>
    <t>15</t>
  </si>
  <si>
    <t>19</t>
  </si>
  <si>
    <t>24</t>
  </si>
  <si>
    <t>10</t>
  </si>
  <si>
    <t>11</t>
  </si>
  <si>
    <t>12</t>
  </si>
  <si>
    <t>AUTASUSTAMINE</t>
  </si>
  <si>
    <t>VÕISTKOND</t>
  </si>
  <si>
    <t>V – VAHE</t>
  </si>
  <si>
    <t>PUNKTE</t>
  </si>
  <si>
    <t>KOHT</t>
  </si>
  <si>
    <t>SK REVAL-SPORT/ LASNAMÄE</t>
  </si>
  <si>
    <t>1.</t>
  </si>
  <si>
    <t>SK REVAL-SPORT/ TALLINNA SPORDIKOOL</t>
  </si>
  <si>
    <t>2.</t>
  </si>
  <si>
    <t>HC KEHRA</t>
  </si>
  <si>
    <t>3.</t>
  </si>
  <si>
    <t>HC PÄRNU/ PADISE</t>
  </si>
  <si>
    <t>5.</t>
  </si>
  <si>
    <t>SK REVAL-SPORT/ KOPLI</t>
  </si>
  <si>
    <t>4.</t>
  </si>
  <si>
    <t>HC TALLAS/ TALLINN</t>
  </si>
  <si>
    <t>6.</t>
  </si>
  <si>
    <t>Paremusjärjestus</t>
  </si>
  <si>
    <t>Võistkonna nimi</t>
  </si>
  <si>
    <t>Klubi nimi</t>
  </si>
  <si>
    <t>Treener(id)</t>
  </si>
  <si>
    <t>SK Reval-Sport/Lasnamäe</t>
  </si>
  <si>
    <t>Marina Politova, Alla Londak</t>
  </si>
  <si>
    <t>Kaupo Liiva</t>
  </si>
  <si>
    <t>SK Reval-Sport/Kopli</t>
  </si>
  <si>
    <t>Jelizaveta Petrunina</t>
  </si>
  <si>
    <t>HC Pärnu/Padise</t>
  </si>
  <si>
    <t>HC Pärnu/Paikuse</t>
  </si>
  <si>
    <t>Siiri Uusküla, Toomas Heinla</t>
  </si>
  <si>
    <t>HC Tallas/Tallinn</t>
  </si>
  <si>
    <t>Käsipalliklubi HC Tallinn</t>
  </si>
  <si>
    <t>Ragnar Põldma</t>
  </si>
  <si>
    <t>I</t>
  </si>
  <si>
    <t>II</t>
  </si>
  <si>
    <t>III</t>
  </si>
  <si>
    <t>Anastasia Urõvskaja</t>
  </si>
  <si>
    <t>Sofia Sittšenko</t>
  </si>
  <si>
    <t>Aleksandra Trutnev</t>
  </si>
  <si>
    <t>Kristina Hodorenko</t>
  </si>
  <si>
    <t>Veronika Tširinda</t>
  </si>
  <si>
    <t>Arina Novikova</t>
  </si>
  <si>
    <t>Anna Kolesnik</t>
  </si>
  <si>
    <t>Elizaveta Rumjantseva</t>
  </si>
  <si>
    <t>Caroli Kaalo</t>
  </si>
  <si>
    <t>Ksenija Fjodorova</t>
  </si>
  <si>
    <t>Arina Jarmolova</t>
  </si>
  <si>
    <t>Helena Hapsalo</t>
  </si>
  <si>
    <t>Alessia Osokina</t>
  </si>
  <si>
    <t>Laura Antonova</t>
  </si>
  <si>
    <t>Jelizaveta Gurskaja</t>
  </si>
  <si>
    <t>Aysel Kuznetsova</t>
  </si>
  <si>
    <t>Maria Prokoptšuk</t>
  </si>
  <si>
    <t>Kädily Hannus</t>
  </si>
  <si>
    <t>Kristina Garanina</t>
  </si>
  <si>
    <t>Alica Kosenkova</t>
  </si>
  <si>
    <t>Lidia Belova</t>
  </si>
  <si>
    <t>Kristina Burilenko</t>
  </si>
  <si>
    <t>Diana Motora</t>
  </si>
  <si>
    <t>Maarja-Ly Kviljus</t>
  </si>
  <si>
    <t>Angelika Vesiko</t>
  </si>
  <si>
    <t>Valeria Jeleferevskaja</t>
  </si>
  <si>
    <t>Marianne Vijard</t>
  </si>
  <si>
    <t>Anastassija Nikonova</t>
  </si>
  <si>
    <t>Eva Karchebnaya</t>
  </si>
  <si>
    <t>Marjana Fomina</t>
  </si>
  <si>
    <t>Gerda Borontsova</t>
  </si>
  <si>
    <t>Milana Zherdeva</t>
  </si>
  <si>
    <t>Mirjam Vilbiks</t>
  </si>
  <si>
    <t>Darja Sats</t>
  </si>
  <si>
    <t>Katarzina Gasinska</t>
  </si>
  <si>
    <t>Simona Pung</t>
  </si>
  <si>
    <t>Laura Primak</t>
  </si>
  <si>
    <t>Polina Trei</t>
  </si>
  <si>
    <t>Susan Soikka</t>
  </si>
  <si>
    <t>Jelizaveta Ryabokin</t>
  </si>
  <si>
    <t>Anastassia Lissovanko</t>
  </si>
  <si>
    <t>Teona Mamporia</t>
  </si>
  <si>
    <t>Margo Orlova</t>
  </si>
  <si>
    <t>Treener:</t>
  </si>
  <si>
    <t>Marina Politova</t>
  </si>
  <si>
    <t>Ella Kungurtseva</t>
  </si>
  <si>
    <t>Alla Londak</t>
  </si>
  <si>
    <t>Võistkondade parimad mängijad:</t>
  </si>
  <si>
    <t>Mängija nimi</t>
  </si>
  <si>
    <t>Sandra Kruusman</t>
  </si>
  <si>
    <t>Eleriin Masing</t>
  </si>
  <si>
    <t>Marta Marii Tepner</t>
  </si>
  <si>
    <t>Turniiri parim mängija:</t>
  </si>
  <si>
    <t>Turniiri parim väravavaht:</t>
  </si>
  <si>
    <t>Ella Kungurtseva, Jelena Mihailova</t>
  </si>
  <si>
    <t>Jelena Mihailova</t>
  </si>
  <si>
    <t>Spordiklubi Reval-Sport</t>
  </si>
  <si>
    <t>Spordiklubi Kehra käsipall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</si>
</sst>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h&quot;:&quot;mm"/>
    <numFmt numFmtId="165" formatCode="dddd&quot;, &quot;d&quot;. &quot;mmmm&quot; &quot;yyyy;@"/>
    <numFmt numFmtId="166" formatCode="#,##0.00&quot; &quot;[$€-425];[Red]&quot;-&quot;#,##0.00&quot; &quot;[$€-425]"/>
  </numFmts>
  <fonts count="41">
    <font>
      <sz val="11"/>
      <color rgb="FF000000"/>
      <name val="Arial1"/>
      <charset val="186"/>
    </font>
    <font>
      <b/>
      <sz val="10"/>
      <color rgb="FF000000"/>
      <name val="Arial"/>
      <family val="2"/>
      <charset val="186"/>
    </font>
    <font>
      <sz val="10"/>
      <color rgb="FFFFFFFF"/>
      <name val="Arial"/>
      <family val="2"/>
      <charset val="186"/>
    </font>
    <font>
      <b/>
      <sz val="10"/>
      <color rgb="FFFFFFFF"/>
      <name val="Arial"/>
      <family val="2"/>
      <charset val="186"/>
    </font>
    <font>
      <i/>
      <sz val="10"/>
      <color rgb="FF808080"/>
      <name val="Arial"/>
      <family val="2"/>
      <charset val="186"/>
    </font>
    <font>
      <b/>
      <i/>
      <sz val="16"/>
      <color rgb="FF000000"/>
      <name val="Arial1"/>
      <charset val="186"/>
    </font>
    <font>
      <b/>
      <sz val="24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sz val="11"/>
      <color rgb="FF000000"/>
      <name val="Calibri"/>
      <family val="2"/>
      <charset val="186"/>
    </font>
    <font>
      <b/>
      <i/>
      <u/>
      <sz val="11"/>
      <color rgb="FF000000"/>
      <name val="Arial1"/>
      <charset val="186"/>
    </font>
    <font>
      <sz val="10"/>
      <color rgb="FF900000"/>
      <name val="Arial"/>
      <family val="2"/>
      <charset val="186"/>
    </font>
    <font>
      <b/>
      <sz val="14"/>
      <color rgb="FF000000"/>
      <name val="Cambria"/>
      <family val="1"/>
      <charset val="186"/>
    </font>
    <font>
      <b/>
      <sz val="14"/>
      <color rgb="FF000000"/>
      <name val="Calibri"/>
      <family val="2"/>
      <charset val="186"/>
    </font>
    <font>
      <sz val="10"/>
      <color rgb="FF000000"/>
      <name val="Calibri"/>
      <family val="2"/>
      <charset val="186"/>
    </font>
    <font>
      <b/>
      <sz val="12"/>
      <color rgb="FF000000"/>
      <name val="Cambria"/>
      <family val="1"/>
      <charset val="186"/>
    </font>
    <font>
      <sz val="12"/>
      <color rgb="FF000000"/>
      <name val="Calibri"/>
      <family val="2"/>
      <charset val="186"/>
    </font>
    <font>
      <sz val="10"/>
      <color rgb="FF000000"/>
      <name val="Cambria"/>
      <family val="1"/>
      <charset val="186"/>
    </font>
    <font>
      <sz val="12"/>
      <color rgb="FF000000"/>
      <name val="Cambria"/>
      <family val="1"/>
      <charset val="186"/>
    </font>
    <font>
      <b/>
      <sz val="12"/>
      <color rgb="FF000000"/>
      <name val="Calibri"/>
      <family val="2"/>
      <charset val="186"/>
    </font>
    <font>
      <b/>
      <sz val="11"/>
      <color rgb="FF000000"/>
      <name val="Cambria"/>
      <family val="1"/>
      <charset val="186"/>
    </font>
    <font>
      <b/>
      <sz val="11"/>
      <color rgb="FF000000"/>
      <name val="Calibri"/>
      <family val="2"/>
      <charset val="186"/>
    </font>
    <font>
      <sz val="9"/>
      <color rgb="FF000000"/>
      <name val="Calibri"/>
      <family val="2"/>
      <charset val="186"/>
    </font>
    <font>
      <i/>
      <sz val="11"/>
      <color rgb="FF000000"/>
      <name val="Calibri"/>
      <family val="2"/>
      <charset val="186"/>
    </font>
    <font>
      <b/>
      <sz val="10"/>
      <color rgb="FF000000"/>
      <name val="Calibri"/>
      <family val="2"/>
      <charset val="186"/>
    </font>
    <font>
      <sz val="14"/>
      <color rgb="FF000000"/>
      <name val="Calibri"/>
      <family val="2"/>
      <charset val="186"/>
    </font>
    <font>
      <sz val="12"/>
      <color rgb="FF000000"/>
      <name val="Arial"/>
      <family val="2"/>
      <charset val="186"/>
    </font>
    <font>
      <sz val="12"/>
      <color rgb="FF000000"/>
      <name val="Arial Narrow"/>
      <family val="2"/>
      <charset val="186"/>
    </font>
    <font>
      <sz val="14"/>
      <color rgb="FF000000"/>
      <name val="Arial Narrow"/>
      <family val="2"/>
      <charset val="186"/>
    </font>
    <font>
      <b/>
      <sz val="12"/>
      <color rgb="FF1FB714"/>
      <name val="Arial"/>
      <family val="2"/>
      <charset val="186"/>
    </font>
    <font>
      <b/>
      <sz val="12"/>
      <color rgb="FF000000"/>
      <name val="Arial"/>
      <family val="2"/>
      <charset val="186"/>
    </font>
    <font>
      <b/>
      <sz val="16"/>
      <color rgb="FF000000"/>
      <name val="Arial Narrow"/>
      <family val="2"/>
      <charset val="186"/>
    </font>
    <font>
      <b/>
      <sz val="18"/>
      <color rgb="FF000000"/>
      <name val="Arial1"/>
      <charset val="186"/>
    </font>
    <font>
      <sz val="12"/>
      <color rgb="FF1FB714"/>
      <name val="Arial"/>
      <family val="2"/>
      <charset val="186"/>
    </font>
    <font>
      <sz val="9"/>
      <color rgb="FFDD0806"/>
      <name val="Sylfaen"/>
      <family val="1"/>
      <charset val="186"/>
    </font>
    <font>
      <u/>
      <sz val="11"/>
      <color rgb="FF000000"/>
      <name val="Calibri"/>
      <family val="2"/>
      <charset val="186"/>
    </font>
    <font>
      <u/>
      <sz val="12"/>
      <color rgb="FF000000"/>
      <name val="Calibri"/>
      <family val="2"/>
      <charset val="186"/>
    </font>
    <font>
      <i/>
      <u/>
      <sz val="9"/>
      <color rgb="FF000000"/>
      <name val="Calibri"/>
      <family val="2"/>
      <charset val="186"/>
    </font>
    <font>
      <u/>
      <sz val="10"/>
      <color rgb="FF000000"/>
      <name val="Calibri"/>
      <family val="2"/>
      <charset val="186"/>
    </font>
    <font>
      <i/>
      <u/>
      <sz val="10"/>
      <color rgb="FF000000"/>
      <name val="Calibri"/>
      <family val="2"/>
      <charset val="186"/>
    </font>
    <font>
      <b/>
      <i/>
      <sz val="16"/>
      <color rgb="FF000000"/>
      <name val="Garamond"/>
      <family val="1"/>
      <charset val="186"/>
    </font>
    <font>
      <sz val="10"/>
      <color rgb="FF000000"/>
      <name val="Calibri"/>
      <family val="2"/>
      <charset val="186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CCCCFF"/>
        <bgColor rgb="FFCCCCFF"/>
      </patternFill>
    </fill>
    <fill>
      <patternFill patternType="solid">
        <fgColor rgb="FF900000"/>
        <bgColor rgb="FF900000"/>
      </patternFill>
    </fill>
    <fill>
      <patternFill patternType="solid">
        <fgColor rgb="FFFFFF99"/>
        <bgColor rgb="FFFFFF99"/>
      </patternFill>
    </fill>
    <fill>
      <patternFill patternType="solid">
        <fgColor rgb="FFBFBFBF"/>
        <bgColor rgb="FFBFBFBF"/>
      </patternFill>
    </fill>
  </fills>
  <borders count="32">
    <border>
      <start/>
      <end/>
      <top/>
      <bottom/>
      <diagonal/>
    </border>
    <border>
      <start/>
      <end/>
      <top/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 style="thin">
        <color rgb="FF000000"/>
      </start>
      <end style="thin">
        <color rgb="FF000000"/>
      </end>
      <top/>
      <bottom/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double">
        <color rgb="FF000000"/>
      </bottom>
      <diagonal/>
    </border>
    <border>
      <start style="thin">
        <color rgb="FF000000"/>
      </start>
      <end/>
      <top style="thin">
        <color rgb="FF000000"/>
      </top>
      <bottom style="double">
        <color rgb="FF000000"/>
      </bottom>
      <diagonal/>
    </border>
    <border>
      <start/>
      <end style="thin">
        <color rgb="FF000000"/>
      </end>
      <top style="thin">
        <color rgb="FF000000"/>
      </top>
      <bottom style="double">
        <color rgb="FF000000"/>
      </bottom>
      <diagonal/>
    </border>
    <border>
      <start style="thin">
        <color rgb="FF000000"/>
      </start>
      <end style="thin">
        <color rgb="FF000000"/>
      </end>
      <top style="double">
        <color rgb="FF000000"/>
      </top>
      <bottom style="thin">
        <color rgb="FF000000"/>
      </bottom>
      <diagonal/>
    </border>
    <border>
      <start style="thin">
        <color rgb="FF000000"/>
      </start>
      <end/>
      <top style="double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/>
      <end/>
      <top/>
      <bottom style="double">
        <color rgb="FF000000"/>
      </bottom>
      <diagonal/>
    </border>
    <border>
      <start style="double">
        <color rgb="FF000000"/>
      </start>
      <end/>
      <top style="double">
        <color rgb="FF000000"/>
      </top>
      <bottom style="thin">
        <color rgb="FF000000"/>
      </bottom>
      <diagonal/>
    </border>
    <border>
      <start/>
      <end style="double">
        <color rgb="FF000000"/>
      </end>
      <top style="double">
        <color rgb="FF000000"/>
      </top>
      <bottom style="thin">
        <color rgb="FF000000"/>
      </bottom>
      <diagonal/>
    </border>
    <border>
      <start style="double">
        <color rgb="FF000000"/>
      </start>
      <end/>
      <top/>
      <bottom/>
      <diagonal/>
    </border>
    <border>
      <start/>
      <end style="double">
        <color rgb="FF000000"/>
      </end>
      <top/>
      <bottom/>
      <diagonal/>
    </border>
    <border>
      <start/>
      <end/>
      <top style="double">
        <color rgb="FF000000"/>
      </top>
      <bottom/>
      <diagonal/>
    </border>
    <border>
      <start style="double">
        <color rgb="FF000000"/>
      </start>
      <end/>
      <top style="thin">
        <color indexed="64"/>
      </top>
      <bottom/>
      <diagonal/>
    </border>
    <border>
      <start/>
      <end style="double">
        <color rgb="FF000000"/>
      </end>
      <top style="thin">
        <color indexed="64"/>
      </top>
      <bottom/>
      <diagonal/>
    </border>
    <border>
      <start style="double">
        <color rgb="FF000000"/>
      </start>
      <end/>
      <top/>
      <bottom style="double">
        <color indexed="64"/>
      </bottom>
      <diagonal/>
    </border>
    <border>
      <start/>
      <end style="double">
        <color rgb="FF000000"/>
      </end>
      <top/>
      <bottom style="double">
        <color indexed="64"/>
      </bottom>
      <diagonal/>
    </border>
    <border>
      <start style="double">
        <color rgb="FF000000"/>
      </start>
      <end/>
      <top style="thin">
        <color indexed="64"/>
      </top>
      <bottom style="double">
        <color indexed="64"/>
      </bottom>
      <diagonal/>
    </border>
    <border>
      <start/>
      <end style="double">
        <color rgb="FF000000"/>
      </end>
      <top style="thin">
        <color indexed="64"/>
      </top>
      <bottom style="double">
        <color indexed="64"/>
      </bottom>
      <diagonal/>
    </border>
  </borders>
  <cellStyleXfs count="26">
    <xf numFmtId="0" fontId="0" fillId="0" borderId="0"/>
    <xf numFmtId="0" fontId="6" fillId="0" borderId="0" applyNumberFormat="0" applyBorder="0" applyProtection="0"/>
    <xf numFmtId="0" fontId="1" fillId="0" borderId="0" applyNumberFormat="0" applyBorder="0" applyProtection="0"/>
    <xf numFmtId="0" fontId="2" fillId="2" borderId="0" applyNumberFormat="0" applyBorder="0" applyProtection="0"/>
    <xf numFmtId="0" fontId="2" fillId="3" borderId="0" applyNumberFormat="0" applyBorder="0" applyProtection="0"/>
    <xf numFmtId="0" fontId="1" fillId="4" borderId="0" applyNumberFormat="0" applyBorder="0" applyProtection="0"/>
    <xf numFmtId="0" fontId="3" fillId="5" borderId="0" applyNumberFormat="0" applyBorder="0" applyProtection="0"/>
    <xf numFmtId="0" fontId="4" fillId="0" borderId="0" applyNumberFormat="0" applyBorder="0" applyProtection="0"/>
    <xf numFmtId="0" fontId="5" fillId="0" borderId="0" applyNumberFormat="0" applyBorder="0" applyProtection="0">
      <alignment horizontal="center"/>
    </xf>
    <xf numFmtId="0" fontId="5" fillId="0" borderId="0" applyNumberFormat="0" applyBorder="0" applyProtection="0">
      <alignment horizontal="center" textRotation="90"/>
    </xf>
    <xf numFmtId="0" fontId="7" fillId="0" borderId="0" applyNumberFormat="0" applyBorder="0" applyProtection="0"/>
    <xf numFmtId="0" fontId="7" fillId="0" borderId="0" applyNumberFormat="0" applyBorder="0" applyProtection="0"/>
    <xf numFmtId="0" fontId="7" fillId="0" borderId="0" applyNumberFormat="0" applyBorder="0" applyProtection="0"/>
    <xf numFmtId="0" fontId="7" fillId="0" borderId="0" applyNumberFormat="0" applyBorder="0" applyProtection="0"/>
    <xf numFmtId="0" fontId="7" fillId="0" borderId="0" applyNumberFormat="0" applyBorder="0" applyProtection="0"/>
    <xf numFmtId="0" fontId="7" fillId="0" borderId="0" applyNumberFormat="0" applyBorder="0" applyProtection="0"/>
    <xf numFmtId="0" fontId="8" fillId="0" borderId="0" applyNumberFormat="0" applyBorder="0" applyProtection="0"/>
    <xf numFmtId="0" fontId="7" fillId="0" borderId="0" applyNumberForma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7" fillId="0" borderId="0" applyNumberFormat="0" applyBorder="0" applyProtection="0"/>
    <xf numFmtId="0" fontId="9" fillId="0" borderId="0" applyNumberFormat="0" applyBorder="0" applyProtection="0"/>
    <xf numFmtId="166" fontId="9" fillId="0" borderId="0" applyBorder="0" applyProtection="0"/>
    <xf numFmtId="0" fontId="7" fillId="0" borderId="0" applyNumberFormat="0" applyBorder="0" applyProtection="0"/>
    <xf numFmtId="0" fontId="7" fillId="0" borderId="0" applyNumberFormat="0" applyBorder="0" applyProtection="0"/>
    <xf numFmtId="0" fontId="10" fillId="0" borderId="0" applyNumberFormat="0" applyBorder="0" applyProtection="0"/>
  </cellStyleXfs>
  <cellXfs count="128">
    <xf numFmtId="0" fontId="0" fillId="0" borderId="0" xfId="0"/>
    <xf numFmtId="0" fontId="11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3" fillId="0" borderId="0" xfId="0" applyFont="1"/>
    <xf numFmtId="0" fontId="14" fillId="0" borderId="0" xfId="0" applyFont="1" applyAlignment="1">
      <alignment horizontal="left"/>
    </xf>
    <xf numFmtId="0" fontId="15" fillId="0" borderId="0" xfId="0" applyFont="1"/>
    <xf numFmtId="49" fontId="15" fillId="0" borderId="0" xfId="0" applyNumberFormat="1" applyFont="1" applyAlignment="1">
      <alignment horizontal="right"/>
    </xf>
    <xf numFmtId="0" fontId="16" fillId="0" borderId="0" xfId="0" applyFont="1"/>
    <xf numFmtId="0" fontId="16" fillId="0" borderId="0" xfId="0" applyFont="1" applyAlignment="1">
      <alignment horizontal="left"/>
    </xf>
    <xf numFmtId="49" fontId="17" fillId="0" borderId="0" xfId="0" applyNumberFormat="1" applyFont="1" applyAlignment="1">
      <alignment horizontal="right"/>
    </xf>
    <xf numFmtId="0" fontId="17" fillId="0" borderId="0" xfId="0" applyFont="1"/>
    <xf numFmtId="0" fontId="18" fillId="0" borderId="0" xfId="0" applyFont="1"/>
    <xf numFmtId="49" fontId="16" fillId="0" borderId="0" xfId="0" applyNumberFormat="1" applyFont="1" applyAlignment="1">
      <alignment horizontal="right"/>
    </xf>
    <xf numFmtId="49" fontId="17" fillId="0" borderId="0" xfId="0" applyNumberFormat="1" applyFont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20" fillId="0" borderId="2" xfId="0" applyFont="1" applyBorder="1" applyAlignment="1">
      <alignment horizontal="left" indent="1"/>
    </xf>
    <xf numFmtId="0" fontId="8" fillId="0" borderId="0" xfId="0" applyFont="1" applyAlignment="1">
      <alignment horizontal="center"/>
    </xf>
    <xf numFmtId="0" fontId="8" fillId="0" borderId="0" xfId="0" applyFont="1"/>
    <xf numFmtId="164" fontId="8" fillId="0" borderId="2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left" indent="1"/>
    </xf>
    <xf numFmtId="0" fontId="21" fillId="0" borderId="0" xfId="0" applyFont="1" applyAlignment="1">
      <alignment horizontal="center"/>
    </xf>
    <xf numFmtId="0" fontId="8" fillId="0" borderId="3" xfId="0" applyFont="1" applyBorder="1" applyAlignment="1">
      <alignment horizontal="center"/>
    </xf>
    <xf numFmtId="49" fontId="8" fillId="0" borderId="5" xfId="0" applyNumberFormat="1" applyFont="1" applyBorder="1" applyAlignment="1">
      <alignment horizontal="center"/>
    </xf>
    <xf numFmtId="49" fontId="8" fillId="0" borderId="6" xfId="0" applyNumberFormat="1" applyFont="1" applyBorder="1" applyAlignment="1">
      <alignment horizontal="center"/>
    </xf>
    <xf numFmtId="0" fontId="8" fillId="0" borderId="2" xfId="0" applyFont="1" applyBorder="1" applyAlignment="1">
      <alignment horizontal="left" indent="1"/>
    </xf>
    <xf numFmtId="0" fontId="21" fillId="0" borderId="1" xfId="0" applyFont="1" applyBorder="1"/>
    <xf numFmtId="164" fontId="8" fillId="0" borderId="4" xfId="0" applyNumberFormat="1" applyFont="1" applyBorder="1" applyAlignment="1">
      <alignment horizontal="center"/>
    </xf>
    <xf numFmtId="0" fontId="8" fillId="0" borderId="7" xfId="0" applyFont="1" applyBorder="1" applyAlignment="1">
      <alignment horizontal="left" indent="1"/>
    </xf>
    <xf numFmtId="0" fontId="21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49" fontId="8" fillId="0" borderId="10" xfId="0" applyNumberFormat="1" applyFont="1" applyBorder="1" applyAlignment="1">
      <alignment horizontal="center"/>
    </xf>
    <xf numFmtId="164" fontId="22" fillId="6" borderId="2" xfId="0" applyNumberFormat="1" applyFont="1" applyFill="1" applyBorder="1" applyAlignment="1">
      <alignment horizontal="center"/>
    </xf>
    <xf numFmtId="0" fontId="22" fillId="6" borderId="4" xfId="0" applyFont="1" applyFill="1" applyBorder="1" applyAlignment="1">
      <alignment horizontal="center"/>
    </xf>
    <xf numFmtId="0" fontId="22" fillId="6" borderId="2" xfId="0" applyFont="1" applyFill="1" applyBorder="1" applyAlignment="1">
      <alignment horizontal="center"/>
    </xf>
    <xf numFmtId="0" fontId="22" fillId="6" borderId="4" xfId="0" applyFont="1" applyFill="1" applyBorder="1" applyAlignment="1">
      <alignment horizontal="left" indent="1"/>
    </xf>
    <xf numFmtId="0" fontId="8" fillId="0" borderId="10" xfId="0" applyFont="1" applyBorder="1"/>
    <xf numFmtId="0" fontId="21" fillId="0" borderId="5" xfId="0" applyFont="1" applyBorder="1"/>
    <xf numFmtId="0" fontId="8" fillId="0" borderId="8" xfId="0" applyFont="1" applyBorder="1" applyAlignment="1">
      <alignment horizontal="left" indent="1"/>
    </xf>
    <xf numFmtId="0" fontId="13" fillId="0" borderId="10" xfId="0" applyFont="1" applyBorder="1"/>
    <xf numFmtId="164" fontId="8" fillId="0" borderId="0" xfId="0" applyNumberFormat="1" applyFont="1" applyAlignment="1">
      <alignment horizontal="center"/>
    </xf>
    <xf numFmtId="0" fontId="23" fillId="0" borderId="0" xfId="0" applyFont="1"/>
    <xf numFmtId="0" fontId="13" fillId="0" borderId="0" xfId="0" applyFont="1" applyAlignment="1">
      <alignment horizontal="center"/>
    </xf>
    <xf numFmtId="0" fontId="12" fillId="0" borderId="0" xfId="0" applyFont="1"/>
    <xf numFmtId="49" fontId="24" fillId="0" borderId="0" xfId="0" applyNumberFormat="1" applyFont="1" applyAlignment="1">
      <alignment horizontal="right"/>
    </xf>
    <xf numFmtId="0" fontId="24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11" xfId="0" applyFont="1" applyBorder="1" applyAlignment="1">
      <alignment horizontal="center" vertical="center"/>
    </xf>
    <xf numFmtId="0" fontId="26" fillId="0" borderId="11" xfId="0" applyFont="1" applyBorder="1" applyAlignment="1">
      <alignment horizontal="left" vertical="center" indent="1"/>
    </xf>
    <xf numFmtId="0" fontId="26" fillId="0" borderId="12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8" fillId="7" borderId="15" xfId="0" applyFont="1" applyFill="1" applyBorder="1" applyAlignment="1">
      <alignment horizontal="center"/>
    </xf>
    <xf numFmtId="0" fontId="29" fillId="0" borderId="9" xfId="0" applyFont="1" applyBorder="1" applyAlignment="1" applyProtection="1">
      <alignment horizontal="center"/>
      <protection locked="0"/>
    </xf>
    <xf numFmtId="0" fontId="29" fillId="0" borderId="16" xfId="0" applyFont="1" applyBorder="1" applyProtection="1">
      <protection hidden="1"/>
    </xf>
    <xf numFmtId="0" fontId="29" fillId="0" borderId="17" xfId="0" applyFont="1" applyBorder="1" applyProtection="1">
      <protection hidden="1"/>
    </xf>
    <xf numFmtId="0" fontId="32" fillId="7" borderId="16" xfId="0" applyFont="1" applyFill="1" applyBorder="1" applyAlignment="1">
      <alignment horizontal="center"/>
    </xf>
    <xf numFmtId="0" fontId="25" fillId="0" borderId="16" xfId="0" applyFont="1" applyBorder="1" applyAlignment="1" applyProtection="1">
      <alignment horizontal="center"/>
      <protection locked="0"/>
    </xf>
    <xf numFmtId="0" fontId="25" fillId="0" borderId="16" xfId="0" applyFont="1" applyBorder="1" applyProtection="1">
      <protection hidden="1"/>
    </xf>
    <xf numFmtId="0" fontId="25" fillId="0" borderId="2" xfId="0" applyFont="1" applyBorder="1" applyProtection="1">
      <protection hidden="1"/>
    </xf>
    <xf numFmtId="0" fontId="32" fillId="7" borderId="7" xfId="0" applyFont="1" applyFill="1" applyBorder="1" applyAlignment="1">
      <alignment horizontal="center"/>
    </xf>
    <xf numFmtId="0" fontId="25" fillId="0" borderId="7" xfId="0" applyFont="1" applyBorder="1" applyAlignment="1" applyProtection="1">
      <alignment horizontal="center"/>
      <protection locked="0"/>
    </xf>
    <xf numFmtId="0" fontId="25" fillId="0" borderId="7" xfId="0" applyFont="1" applyBorder="1" applyProtection="1">
      <protection hidden="1"/>
    </xf>
    <xf numFmtId="0" fontId="25" fillId="0" borderId="18" xfId="0" applyFont="1" applyBorder="1" applyProtection="1">
      <protection hidden="1"/>
    </xf>
    <xf numFmtId="0" fontId="29" fillId="0" borderId="0" xfId="0" applyFont="1" applyAlignment="1" applyProtection="1">
      <alignment horizontal="center"/>
      <protection locked="0"/>
    </xf>
    <xf numFmtId="0" fontId="28" fillId="7" borderId="9" xfId="0" applyFont="1" applyFill="1" applyBorder="1" applyAlignment="1">
      <alignment horizontal="center"/>
    </xf>
    <xf numFmtId="0" fontId="25" fillId="0" borderId="0" xfId="0" applyFont="1" applyAlignment="1" applyProtection="1">
      <alignment horizontal="center"/>
      <protection locked="0"/>
    </xf>
    <xf numFmtId="0" fontId="25" fillId="0" borderId="1" xfId="0" applyFont="1" applyBorder="1" applyAlignment="1" applyProtection="1">
      <alignment horizontal="center"/>
      <protection locked="0"/>
    </xf>
    <xf numFmtId="0" fontId="29" fillId="0" borderId="19" xfId="0" applyFont="1" applyBorder="1" applyAlignment="1" applyProtection="1">
      <alignment horizontal="center"/>
      <protection locked="0"/>
    </xf>
    <xf numFmtId="0" fontId="28" fillId="7" borderId="10" xfId="0" applyFont="1" applyFill="1" applyBorder="1" applyAlignment="1">
      <alignment horizontal="center"/>
    </xf>
    <xf numFmtId="0" fontId="25" fillId="0" borderId="8" xfId="0" applyFont="1" applyBorder="1" applyAlignment="1" applyProtection="1">
      <alignment horizontal="center"/>
      <protection locked="0"/>
    </xf>
    <xf numFmtId="0" fontId="32" fillId="7" borderId="0" xfId="0" applyFont="1" applyFill="1" applyAlignment="1">
      <alignment horizontal="center"/>
    </xf>
    <xf numFmtId="0" fontId="25" fillId="0" borderId="4" xfId="0" applyFont="1" applyBorder="1" applyAlignment="1" applyProtection="1">
      <alignment horizontal="center"/>
      <protection locked="0"/>
    </xf>
    <xf numFmtId="0" fontId="32" fillId="7" borderId="1" xfId="0" applyFont="1" applyFill="1" applyBorder="1" applyAlignment="1">
      <alignment horizontal="center"/>
    </xf>
    <xf numFmtId="0" fontId="29" fillId="0" borderId="10" xfId="0" applyFont="1" applyBorder="1" applyAlignment="1" applyProtection="1">
      <alignment horizontal="center"/>
      <protection locked="0"/>
    </xf>
    <xf numFmtId="0" fontId="33" fillId="0" borderId="0" xfId="0" applyFont="1" applyAlignment="1">
      <alignment horizontal="right"/>
    </xf>
    <xf numFmtId="0" fontId="7" fillId="0" borderId="0" xfId="0" applyFont="1" applyProtection="1">
      <protection hidden="1"/>
    </xf>
    <xf numFmtId="0" fontId="12" fillId="0" borderId="0" xfId="11" applyFont="1" applyProtection="1"/>
    <xf numFmtId="0" fontId="13" fillId="0" borderId="0" xfId="11" applyFont="1" applyProtection="1"/>
    <xf numFmtId="49" fontId="8" fillId="0" borderId="0" xfId="11" applyNumberFormat="1" applyFont="1" applyAlignment="1" applyProtection="1">
      <alignment horizontal="right"/>
    </xf>
    <xf numFmtId="0" fontId="8" fillId="0" borderId="0" xfId="11" applyFont="1" applyProtection="1"/>
    <xf numFmtId="0" fontId="23" fillId="0" borderId="0" xfId="11" applyFont="1" applyProtection="1"/>
    <xf numFmtId="0" fontId="35" fillId="0" borderId="0" xfId="12" applyFont="1" applyProtection="1"/>
    <xf numFmtId="0" fontId="36" fillId="0" borderId="0" xfId="12" applyFont="1" applyProtection="1"/>
    <xf numFmtId="0" fontId="37" fillId="0" borderId="0" xfId="12" applyFont="1" applyProtection="1"/>
    <xf numFmtId="0" fontId="13" fillId="0" borderId="0" xfId="12" applyFont="1" applyProtection="1"/>
    <xf numFmtId="0" fontId="13" fillId="0" borderId="0" xfId="11" applyFont="1" applyAlignment="1" applyProtection="1">
      <alignment horizontal="right"/>
    </xf>
    <xf numFmtId="0" fontId="13" fillId="0" borderId="20" xfId="11" applyFont="1" applyBorder="1" applyProtection="1"/>
    <xf numFmtId="0" fontId="39" fillId="0" borderId="21" xfId="12" applyFont="1" applyBorder="1" applyAlignment="1" applyProtection="1">
      <alignment horizontal="center"/>
    </xf>
    <xf numFmtId="0" fontId="13" fillId="0" borderId="22" xfId="12" applyFont="1" applyBorder="1" applyProtection="1"/>
    <xf numFmtId="0" fontId="8" fillId="0" borderId="23" xfId="12" applyFont="1" applyBorder="1" applyAlignment="1" applyProtection="1">
      <alignment horizontal="center"/>
    </xf>
    <xf numFmtId="0" fontId="13" fillId="0" borderId="24" xfId="12" applyFont="1" applyBorder="1" applyProtection="1"/>
    <xf numFmtId="0" fontId="15" fillId="0" borderId="0" xfId="11" applyFont="1" applyProtection="1"/>
    <xf numFmtId="0" fontId="15" fillId="0" borderId="0" xfId="12" applyFont="1" applyProtection="1"/>
    <xf numFmtId="0" fontId="13" fillId="0" borderId="20" xfId="11" applyFont="1" applyBorder="1" applyAlignment="1" applyProtection="1">
      <alignment horizontal="right"/>
    </xf>
    <xf numFmtId="0" fontId="13" fillId="0" borderId="20" xfId="12" applyFont="1" applyBorder="1" applyProtection="1"/>
    <xf numFmtId="0" fontId="40" fillId="0" borderId="0" xfId="11" applyFont="1" applyProtection="1"/>
    <xf numFmtId="0" fontId="13" fillId="0" borderId="26" xfId="12" applyFont="1" applyBorder="1" applyAlignment="1" applyProtection="1">
      <alignment horizontal="right"/>
    </xf>
    <xf numFmtId="0" fontId="13" fillId="0" borderId="27" xfId="12" applyFont="1" applyBorder="1" applyProtection="1"/>
    <xf numFmtId="0" fontId="13" fillId="0" borderId="28" xfId="12" applyFont="1" applyBorder="1" applyAlignment="1" applyProtection="1">
      <alignment horizontal="right"/>
    </xf>
    <xf numFmtId="0" fontId="13" fillId="0" borderId="29" xfId="12" applyFont="1" applyBorder="1" applyProtection="1"/>
    <xf numFmtId="0" fontId="13" fillId="0" borderId="30" xfId="12" applyFont="1" applyBorder="1" applyAlignment="1" applyProtection="1">
      <alignment horizontal="right"/>
    </xf>
    <xf numFmtId="0" fontId="13" fillId="0" borderId="31" xfId="12" applyFont="1" applyBorder="1" applyProtection="1"/>
    <xf numFmtId="0" fontId="13" fillId="0" borderId="0" xfId="12" applyFont="1" applyBorder="1" applyAlignment="1" applyProtection="1">
      <alignment horizontal="right"/>
    </xf>
    <xf numFmtId="0" fontId="13" fillId="0" borderId="0" xfId="12" applyFont="1" applyBorder="1" applyProtection="1"/>
    <xf numFmtId="165" fontId="19" fillId="0" borderId="1" xfId="0" applyNumberFormat="1" applyFont="1" applyBorder="1" applyAlignment="1">
      <alignment horizontal="left"/>
    </xf>
    <xf numFmtId="0" fontId="20" fillId="0" borderId="2" xfId="0" applyFont="1" applyBorder="1" applyAlignment="1">
      <alignment horizontal="center"/>
    </xf>
    <xf numFmtId="165" fontId="19" fillId="0" borderId="5" xfId="0" applyNumberFormat="1" applyFont="1" applyBorder="1" applyAlignment="1">
      <alignment horizontal="left"/>
    </xf>
    <xf numFmtId="0" fontId="25" fillId="0" borderId="2" xfId="0" applyFont="1" applyBorder="1" applyAlignment="1">
      <alignment horizontal="center" vertical="center"/>
    </xf>
    <xf numFmtId="0" fontId="27" fillId="0" borderId="2" xfId="0" applyFont="1" applyBorder="1" applyAlignment="1">
      <alignment horizontal="left" vertical="center" wrapText="1" indent="1"/>
    </xf>
    <xf numFmtId="0" fontId="30" fillId="0" borderId="2" xfId="0" applyFont="1" applyBorder="1" applyAlignment="1" applyProtection="1">
      <alignment horizontal="center" vertical="center"/>
      <protection hidden="1"/>
    </xf>
    <xf numFmtId="0" fontId="31" fillId="0" borderId="2" xfId="0" applyFont="1" applyBorder="1" applyAlignment="1">
      <alignment horizontal="center" vertical="center"/>
    </xf>
    <xf numFmtId="0" fontId="27" fillId="0" borderId="2" xfId="0" applyFont="1" applyBorder="1" applyAlignment="1">
      <alignment horizontal="left" vertical="center" indent="1"/>
    </xf>
    <xf numFmtId="0" fontId="26" fillId="0" borderId="11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27" fillId="0" borderId="14" xfId="0" applyFont="1" applyBorder="1" applyAlignment="1">
      <alignment horizontal="left" vertical="center" wrapText="1" indent="1"/>
    </xf>
    <xf numFmtId="0" fontId="30" fillId="0" borderId="14" xfId="0" applyFont="1" applyBorder="1" applyAlignment="1" applyProtection="1">
      <alignment horizontal="center" vertical="center"/>
      <protection hidden="1"/>
    </xf>
    <xf numFmtId="0" fontId="31" fillId="0" borderId="14" xfId="0" applyFont="1" applyBorder="1" applyAlignment="1">
      <alignment horizontal="center" vertical="center"/>
    </xf>
    <xf numFmtId="0" fontId="13" fillId="0" borderId="0" xfId="12" applyFont="1" applyAlignment="1" applyProtection="1">
      <alignment horizontal="right"/>
    </xf>
    <xf numFmtId="0" fontId="40" fillId="0" borderId="0" xfId="0" applyFont="1" applyAlignment="1"/>
    <xf numFmtId="0" fontId="0" fillId="0" borderId="20" xfId="0" applyBorder="1" applyAlignment="1"/>
    <xf numFmtId="0" fontId="36" fillId="0" borderId="25" xfId="12" applyFont="1" applyBorder="1" applyAlignment="1" applyProtection="1"/>
    <xf numFmtId="0" fontId="36" fillId="0" borderId="0" xfId="12" applyFont="1" applyAlignment="1" applyProtection="1"/>
    <xf numFmtId="0" fontId="34" fillId="0" borderId="0" xfId="11" applyFont="1" applyAlignment="1" applyProtection="1"/>
    <xf numFmtId="0" fontId="36" fillId="0" borderId="0" xfId="12" applyFont="1" applyAlignment="1" applyProtection="1">
      <alignment horizontal="left" indent="1"/>
    </xf>
    <xf numFmtId="0" fontId="38" fillId="0" borderId="0" xfId="12" applyFont="1" applyAlignment="1" applyProtection="1"/>
  </cellXfs>
  <cellStyles count="26">
    <cellStyle name="Accent" xfId="2" xr:uid="{00000000-0005-0000-0000-000000000000}"/>
    <cellStyle name="Accent 1" xfId="3" xr:uid="{00000000-0005-0000-0000-000001000000}"/>
    <cellStyle name="Accent 2" xfId="4" xr:uid="{00000000-0005-0000-0000-000002000000}"/>
    <cellStyle name="Accent 3" xfId="5" xr:uid="{00000000-0005-0000-0000-000003000000}"/>
    <cellStyle name="Error" xfId="6" xr:uid="{00000000-0005-0000-0000-000004000000}"/>
    <cellStyle name="Footnote" xfId="7" xr:uid="{00000000-0005-0000-0000-000005000000}"/>
    <cellStyle name="Heading" xfId="8" xr:uid="{00000000-0005-0000-0000-000006000000}"/>
    <cellStyle name="Heading 1" xfId="1" builtinId="16" customBuiltin="1"/>
    <cellStyle name="Heading1" xfId="9" xr:uid="{00000000-0005-0000-0000-000008000000}"/>
    <cellStyle name="Normaallaad 2" xfId="10" xr:uid="{00000000-0005-0000-0000-000009000000}"/>
    <cellStyle name="Normaallaad 2 2" xfId="11" xr:uid="{00000000-0005-0000-0000-00000A000000}"/>
    <cellStyle name="Normaallaad 2 2 2" xfId="12" xr:uid="{00000000-0005-0000-0000-00000B000000}"/>
    <cellStyle name="Normaallaad 2 2 2 2" xfId="13" xr:uid="{00000000-0005-0000-0000-00000C000000}"/>
    <cellStyle name="Normaallaad 2 2 3" xfId="14" xr:uid="{00000000-0005-0000-0000-00000D000000}"/>
    <cellStyle name="Normaallaad 2 3" xfId="15" xr:uid="{00000000-0005-0000-0000-00000E000000}"/>
    <cellStyle name="Normaallaad 3" xfId="16" xr:uid="{00000000-0005-0000-0000-00000F000000}"/>
    <cellStyle name="Normaallaad 4" xfId="17" xr:uid="{00000000-0005-0000-0000-000010000000}"/>
    <cellStyle name="Normaallaad 5" xfId="18" xr:uid="{00000000-0005-0000-0000-000011000000}"/>
    <cellStyle name="Normaallaad 5 2" xfId="19" xr:uid="{00000000-0005-0000-0000-000012000000}"/>
    <cellStyle name="Normaallaad 6" xfId="20" xr:uid="{00000000-0005-0000-0000-000013000000}"/>
    <cellStyle name="Normal" xfId="0" builtinId="0" customBuiltin="1"/>
    <cellStyle name="Result" xfId="21" xr:uid="{00000000-0005-0000-0000-000015000000}"/>
    <cellStyle name="Result2" xfId="22" xr:uid="{00000000-0005-0000-0000-000016000000}"/>
    <cellStyle name="Status" xfId="23" xr:uid="{00000000-0005-0000-0000-000017000000}"/>
    <cellStyle name="Text" xfId="24" xr:uid="{00000000-0005-0000-0000-000018000000}"/>
    <cellStyle name="Warning" xfId="25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worksheet" Target="worksheets/sheet3.xml"/><Relationship Id="rId7" Type="http://purl.oclc.org/ooxml/officeDocument/relationships/calcChain" Target="calcChain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sharedStrings" Target="sharedStrings.xml"/><Relationship Id="rId5" Type="http://purl.oclc.org/ooxml/officeDocument/relationships/styles" Target="styles.xml"/><Relationship Id="rId4" Type="http://purl.oclc.org/ooxml/officeDocument/relationships/theme" Target="theme/theme1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26"/>
  <sheetViews>
    <sheetView workbookViewId="0"/>
  </sheetViews>
  <sheetFormatPr defaultRowHeight="14"/>
  <cols>
    <col min="1" max="1" width="7.33203125" style="44" customWidth="1"/>
    <col min="2" max="3" width="7" style="44" hidden="1" customWidth="1"/>
    <col min="4" max="4" width="5" style="3" customWidth="1"/>
    <col min="5" max="6" width="29.08203125" style="3" customWidth="1"/>
    <col min="7" max="7" width="3.25" style="3" customWidth="1"/>
    <col min="8" max="8" width="6.08203125" style="3" customWidth="1"/>
    <col min="9" max="9" width="3.25" style="3" customWidth="1"/>
    <col min="10" max="10" width="6.08203125" style="3" customWidth="1"/>
    <col min="11" max="11" width="5.25" style="3" customWidth="1"/>
    <col min="12" max="256" width="8.25" style="3" customWidth="1"/>
    <col min="257" max="1024" width="10.75" customWidth="1"/>
    <col min="1025" max="1025" width="9" customWidth="1"/>
  </cols>
  <sheetData>
    <row r="1" spans="1:10" ht="18.75" customHeight="1">
      <c r="A1" s="1" t="s">
        <v>0</v>
      </c>
      <c r="B1" s="1"/>
      <c r="C1" s="1"/>
      <c r="D1" s="1"/>
      <c r="E1" s="1"/>
      <c r="F1" s="1"/>
      <c r="G1" s="2"/>
    </row>
    <row r="2" spans="1:10" s="5" customFormat="1" ht="15.5">
      <c r="A2" s="4" t="s">
        <v>1</v>
      </c>
      <c r="B2" s="4"/>
      <c r="C2" s="4"/>
      <c r="G2" s="6"/>
    </row>
    <row r="3" spans="1:10" s="5" customFormat="1" ht="15.5">
      <c r="A3" s="7" t="s">
        <v>2</v>
      </c>
      <c r="B3" s="8"/>
      <c r="C3" s="8"/>
      <c r="F3" s="9" t="s">
        <v>3</v>
      </c>
      <c r="G3" s="10" t="s">
        <v>4</v>
      </c>
    </row>
    <row r="4" spans="1:10" s="11" customFormat="1" ht="18" customHeight="1">
      <c r="E4" s="12" t="s">
        <v>5</v>
      </c>
      <c r="G4" s="13" t="s">
        <v>6</v>
      </c>
    </row>
    <row r="5" spans="1:10" ht="27" customHeight="1">
      <c r="A5" s="107" t="d">
        <v>2021-11-19</v>
      </c>
      <c r="B5" s="107"/>
      <c r="C5" s="107"/>
      <c r="D5" s="107"/>
      <c r="E5" s="107"/>
    </row>
    <row r="6" spans="1:10" s="18" customFormat="1" ht="16.5" customHeight="1">
      <c r="A6" s="14" t="s">
        <v>7</v>
      </c>
      <c r="B6" s="15" t="s">
        <v>8</v>
      </c>
      <c r="C6" s="15" t="s">
        <v>9</v>
      </c>
      <c r="D6" s="15" t="s">
        <v>10</v>
      </c>
      <c r="E6" s="16" t="s">
        <v>11</v>
      </c>
      <c r="F6" s="16" t="s">
        <v>11</v>
      </c>
      <c r="G6" s="17"/>
      <c r="H6" s="108" t="s">
        <v>12</v>
      </c>
      <c r="I6" s="108"/>
      <c r="J6" s="108"/>
    </row>
    <row r="7" spans="1:10" s="18" customFormat="1" ht="16.5" customHeight="1">
      <c r="A7" s="19" t="d">
        <v>15:00:00.000</v>
      </c>
      <c r="B7" s="20">
        <v>60</v>
      </c>
      <c r="C7" s="21">
        <v>0</v>
      </c>
      <c r="D7" s="20">
        <v>1</v>
      </c>
      <c r="E7" s="22" t="s">
        <v>13</v>
      </c>
      <c r="F7" s="22" t="s">
        <v>14</v>
      </c>
      <c r="G7" s="23"/>
      <c r="H7" s="24">
        <v>17</v>
      </c>
      <c r="I7" s="25" t="s">
        <v>15</v>
      </c>
      <c r="J7" s="26" t="s">
        <v>16</v>
      </c>
    </row>
    <row r="8" spans="1:10" s="18" customFormat="1" ht="16.5" customHeight="1">
      <c r="A8" s="19" t="d">
        <f>A7+TIME(0,B8+C8,0)</f>
        <v>15:59:59.9999999999968050</v>
      </c>
      <c r="B8" s="20">
        <v>60</v>
      </c>
      <c r="C8" s="20">
        <v>0</v>
      </c>
      <c r="D8" s="21">
        <f>D7+1</f>
        <v>2</v>
      </c>
      <c r="E8" s="27" t="s">
        <v>17</v>
      </c>
      <c r="F8" s="27" t="s">
        <v>18</v>
      </c>
      <c r="G8" s="23"/>
      <c r="H8" s="24">
        <v>31</v>
      </c>
      <c r="I8" s="25" t="s">
        <v>15</v>
      </c>
      <c r="J8" s="26" t="s">
        <v>19</v>
      </c>
    </row>
    <row r="9" spans="1:10" s="18" customFormat="1" ht="16.5" customHeight="1">
      <c r="A9" s="19" t="d">
        <f>A8+TIME(0,B9+C9,0)</f>
        <v>16:59:59.99999999999360325</v>
      </c>
      <c r="B9" s="21">
        <v>60</v>
      </c>
      <c r="C9" s="21">
        <v>0</v>
      </c>
      <c r="D9" s="21">
        <f>D8+1</f>
        <v>3</v>
      </c>
      <c r="E9" s="27" t="s">
        <v>20</v>
      </c>
      <c r="F9" s="27" t="s">
        <v>21</v>
      </c>
      <c r="G9" s="23"/>
      <c r="H9" s="24">
        <v>15</v>
      </c>
      <c r="I9" s="25" t="s">
        <v>15</v>
      </c>
      <c r="J9" s="26" t="s">
        <v>19</v>
      </c>
    </row>
    <row r="10" spans="1:10" s="18" customFormat="1" ht="29.25" customHeight="1">
      <c r="A10" s="109" t="d">
        <f>A5+1</f>
        <v>2021-11-20</v>
      </c>
      <c r="B10" s="109"/>
      <c r="C10" s="109"/>
      <c r="D10" s="109"/>
      <c r="E10" s="109"/>
      <c r="F10" s="28"/>
      <c r="G10" s="3"/>
      <c r="H10" s="3"/>
      <c r="I10" s="3"/>
      <c r="J10" s="3"/>
    </row>
    <row r="11" spans="1:10" ht="15.75" customHeight="1">
      <c r="A11" s="29" t="d">
        <v>10:00:00.0000000000015975</v>
      </c>
      <c r="B11" s="20">
        <v>60</v>
      </c>
      <c r="C11" s="20">
        <v>0</v>
      </c>
      <c r="D11" s="20">
        <v>4</v>
      </c>
      <c r="E11" s="22" t="s">
        <v>18</v>
      </c>
      <c r="F11" s="22" t="s">
        <v>21</v>
      </c>
      <c r="G11" s="23"/>
      <c r="H11" s="24">
        <v>17</v>
      </c>
      <c r="I11" s="25" t="s">
        <v>15</v>
      </c>
      <c r="J11" s="26" t="s">
        <v>22</v>
      </c>
    </row>
    <row r="12" spans="1:10" s="18" customFormat="1" ht="16.149999999999999" customHeight="1">
      <c r="A12" s="19" t="d">
        <f>A11+TIME(0,B12+C12,0)</f>
        <v>11:00:00.0000000000031950</v>
      </c>
      <c r="B12" s="20">
        <v>60</v>
      </c>
      <c r="C12" s="20">
        <v>0</v>
      </c>
      <c r="D12" s="21">
        <f>D11+1</f>
        <v>5</v>
      </c>
      <c r="E12" s="22" t="s">
        <v>14</v>
      </c>
      <c r="F12" s="22" t="s">
        <v>20</v>
      </c>
      <c r="G12" s="23"/>
      <c r="H12" s="24">
        <v>12</v>
      </c>
      <c r="I12" s="25" t="s">
        <v>15</v>
      </c>
      <c r="J12" s="26" t="s">
        <v>23</v>
      </c>
    </row>
    <row r="13" spans="1:10" s="18" customFormat="1" ht="16.149999999999999" customHeight="1">
      <c r="A13" s="19" t="d">
        <f>A12+TIME(0,B13+C13,0)</f>
        <v>12:00:00.000</v>
      </c>
      <c r="B13" s="20">
        <v>60</v>
      </c>
      <c r="C13" s="20">
        <v>0</v>
      </c>
      <c r="D13" s="21">
        <f>D12+1</f>
        <v>6</v>
      </c>
      <c r="E13" s="22" t="s">
        <v>17</v>
      </c>
      <c r="F13" s="30" t="s">
        <v>13</v>
      </c>
      <c r="G13" s="31"/>
      <c r="H13" s="32">
        <v>25</v>
      </c>
      <c r="I13" s="33" t="s">
        <v>15</v>
      </c>
      <c r="J13" s="26" t="s">
        <v>19</v>
      </c>
    </row>
    <row r="14" spans="1:10" s="18" customFormat="1" ht="16.149999999999999" customHeight="1">
      <c r="A14" s="34" t="d">
        <v>14:00:00.0000000000031950</v>
      </c>
      <c r="B14" s="35"/>
      <c r="C14" s="35"/>
      <c r="D14" s="36" t="s">
        <v>24</v>
      </c>
      <c r="E14" s="37" t="s">
        <v>25</v>
      </c>
      <c r="F14" s="37" t="s">
        <v>26</v>
      </c>
      <c r="G14" s="23"/>
      <c r="H14" s="38"/>
      <c r="I14" s="38"/>
    </row>
    <row r="15" spans="1:10" s="18" customFormat="1" ht="16.149999999999999" customHeight="1">
      <c r="A15" s="19" t="d">
        <v>15:45:00.000</v>
      </c>
      <c r="B15" s="20">
        <v>60</v>
      </c>
      <c r="C15" s="20">
        <v>0</v>
      </c>
      <c r="D15" s="21">
        <f>D13+1</f>
        <v>7</v>
      </c>
      <c r="E15" s="22" t="s">
        <v>21</v>
      </c>
      <c r="F15" s="22" t="s">
        <v>14</v>
      </c>
      <c r="G15" s="23"/>
      <c r="H15" s="24">
        <v>15</v>
      </c>
      <c r="I15" s="25" t="s">
        <v>15</v>
      </c>
      <c r="J15" s="26" t="s">
        <v>27</v>
      </c>
    </row>
    <row r="16" spans="1:10" s="18" customFormat="1" ht="16.149999999999999" customHeight="1">
      <c r="A16" s="19" t="d">
        <f>A15+TIME(0,B16+C16,0)</f>
        <v>16:44:59.9999999999968050</v>
      </c>
      <c r="B16" s="20">
        <v>60</v>
      </c>
      <c r="C16" s="20">
        <v>0</v>
      </c>
      <c r="D16" s="21">
        <f>D15+1</f>
        <v>8</v>
      </c>
      <c r="E16" s="22" t="s">
        <v>13</v>
      </c>
      <c r="F16" s="22" t="s">
        <v>18</v>
      </c>
      <c r="H16" s="24">
        <v>20</v>
      </c>
      <c r="I16" s="25" t="s">
        <v>15</v>
      </c>
      <c r="J16" s="26" t="s">
        <v>16</v>
      </c>
    </row>
    <row r="17" spans="1:10" s="18" customFormat="1" ht="16.149999999999999" customHeight="1">
      <c r="A17" s="19" t="d">
        <f>A16+TIME(0,B17+C17,0)</f>
        <v>17:44:59.99999999999360325</v>
      </c>
      <c r="B17" s="20">
        <v>60</v>
      </c>
      <c r="C17" s="20">
        <v>0</v>
      </c>
      <c r="D17" s="21">
        <f>D16+1</f>
        <v>9</v>
      </c>
      <c r="E17" s="22" t="s">
        <v>20</v>
      </c>
      <c r="F17" s="22" t="s">
        <v>17</v>
      </c>
      <c r="G17" s="23"/>
      <c r="H17" s="24">
        <v>11</v>
      </c>
      <c r="I17" s="25" t="s">
        <v>15</v>
      </c>
      <c r="J17" s="26" t="s">
        <v>28</v>
      </c>
    </row>
    <row r="18" spans="1:10" s="18" customFormat="1" ht="29.25" customHeight="1">
      <c r="A18" s="109" t="d">
        <f>A10+1</f>
        <v>2021-11-21</v>
      </c>
      <c r="B18" s="109"/>
      <c r="C18" s="109"/>
      <c r="D18" s="109"/>
      <c r="E18" s="109"/>
      <c r="F18" s="39"/>
      <c r="G18" s="3"/>
      <c r="H18" s="3"/>
      <c r="I18" s="3"/>
      <c r="J18" s="3"/>
    </row>
    <row r="19" spans="1:10" ht="15.75" customHeight="1">
      <c r="A19" s="19" t="d">
        <v>10:00:00.0000000000015975</v>
      </c>
      <c r="B19" s="21">
        <v>60</v>
      </c>
      <c r="C19" s="21">
        <v>0</v>
      </c>
      <c r="D19" s="21">
        <v>10</v>
      </c>
      <c r="E19" s="27" t="s">
        <v>14</v>
      </c>
      <c r="F19" s="27" t="s">
        <v>18</v>
      </c>
      <c r="G19" s="23"/>
      <c r="H19" s="24">
        <v>17</v>
      </c>
      <c r="I19" s="25" t="s">
        <v>15</v>
      </c>
      <c r="J19" s="26" t="s">
        <v>27</v>
      </c>
    </row>
    <row r="20" spans="1:10" s="18" customFormat="1" ht="16.149999999999999" customHeight="1">
      <c r="A20" s="19" t="d">
        <f>A19+TIME(0,B20+C20,0)</f>
        <v>11:00:00.0000000000031950</v>
      </c>
      <c r="B20" s="20">
        <v>60</v>
      </c>
      <c r="C20" s="20">
        <v>0</v>
      </c>
      <c r="D20" s="21">
        <f>D19+1</f>
        <v>11</v>
      </c>
      <c r="E20" s="22" t="s">
        <v>21</v>
      </c>
      <c r="F20" s="22" t="s">
        <v>17</v>
      </c>
      <c r="G20" s="23"/>
      <c r="H20" s="24">
        <v>12</v>
      </c>
      <c r="I20" s="25" t="s">
        <v>15</v>
      </c>
      <c r="J20" s="26" t="s">
        <v>29</v>
      </c>
    </row>
    <row r="21" spans="1:10" s="18" customFormat="1" ht="16.149999999999999" customHeight="1">
      <c r="A21" s="19" t="d">
        <f>A20+TIME(0,B21+C21,0)</f>
        <v>12:00:00.000</v>
      </c>
      <c r="B21" s="20">
        <v>60</v>
      </c>
      <c r="C21" s="20">
        <v>0</v>
      </c>
      <c r="D21" s="21">
        <f>D20+1</f>
        <v>12</v>
      </c>
      <c r="E21" s="22" t="s">
        <v>20</v>
      </c>
      <c r="F21" s="27" t="s">
        <v>13</v>
      </c>
      <c r="G21" s="23"/>
      <c r="H21" s="24">
        <v>17</v>
      </c>
      <c r="I21" s="25" t="s">
        <v>15</v>
      </c>
      <c r="J21" s="26" t="s">
        <v>16</v>
      </c>
    </row>
    <row r="22" spans="1:10" s="18" customFormat="1" ht="16.149999999999999" customHeight="1">
      <c r="A22" s="19" t="d">
        <f>A21+TIME(0,B22+C22,0)</f>
        <v>13:39:59.99999999999786775</v>
      </c>
      <c r="B22" s="20">
        <v>60</v>
      </c>
      <c r="C22" s="20">
        <v>40</v>
      </c>
      <c r="D22" s="21">
        <f>D21+1</f>
        <v>13</v>
      </c>
      <c r="E22" s="22" t="s">
        <v>17</v>
      </c>
      <c r="F22" s="22" t="s">
        <v>14</v>
      </c>
      <c r="G22" s="23"/>
      <c r="H22" s="24">
        <v>29</v>
      </c>
      <c r="I22" s="25" t="s">
        <v>15</v>
      </c>
      <c r="J22" s="26" t="s">
        <v>30</v>
      </c>
    </row>
    <row r="23" spans="1:10" s="18" customFormat="1" ht="16.149999999999999" customHeight="1">
      <c r="A23" s="19" t="d">
        <f>A22+TIME(0,B23+C23,0)</f>
        <v>14:39:59.99999999999467275</v>
      </c>
      <c r="B23" s="20">
        <v>60</v>
      </c>
      <c r="C23" s="20">
        <v>0</v>
      </c>
      <c r="D23" s="21">
        <f>D22+1</f>
        <v>14</v>
      </c>
      <c r="E23" s="22" t="s">
        <v>18</v>
      </c>
      <c r="F23" s="22" t="s">
        <v>20</v>
      </c>
      <c r="G23" s="23"/>
      <c r="H23" s="24">
        <v>12</v>
      </c>
      <c r="I23" s="25" t="s">
        <v>15</v>
      </c>
      <c r="J23" s="26" t="s">
        <v>31</v>
      </c>
    </row>
    <row r="24" spans="1:10" s="18" customFormat="1" ht="16.149999999999999" customHeight="1">
      <c r="A24" s="19" t="d">
        <f>A23+TIME(0,B24+C24,0)</f>
        <v>15:39:59.99999999999147100</v>
      </c>
      <c r="B24" s="21">
        <v>60</v>
      </c>
      <c r="C24" s="21">
        <v>0</v>
      </c>
      <c r="D24" s="21">
        <f>D23+1</f>
        <v>15</v>
      </c>
      <c r="E24" s="40" t="s">
        <v>13</v>
      </c>
      <c r="F24" s="27" t="s">
        <v>21</v>
      </c>
      <c r="G24" s="23"/>
      <c r="H24" s="24">
        <v>14</v>
      </c>
      <c r="I24" s="25" t="s">
        <v>15</v>
      </c>
      <c r="J24" s="26" t="s">
        <v>32</v>
      </c>
    </row>
    <row r="25" spans="1:10">
      <c r="A25" s="3"/>
      <c r="B25" s="3"/>
      <c r="C25" s="3"/>
      <c r="E25" s="41"/>
    </row>
    <row r="26" spans="1:10" ht="14.5">
      <c r="A26" s="42" t="d">
        <f>A24+TIME(0,60,0)</f>
        <v>16:39:59.99999999998827600</v>
      </c>
      <c r="B26" s="42"/>
      <c r="C26" s="42"/>
      <c r="D26" s="43" t="s">
        <v>33</v>
      </c>
    </row>
  </sheetData>
  <mergeCells count="4">
    <mergeCell ref="A5:E5"/>
    <mergeCell ref="H6:J6"/>
    <mergeCell ref="A10:E10"/>
    <mergeCell ref="A18:E18"/>
  </mergeCells>
  <printOptions horizontalCentered="1"/>
  <pageMargins left="0.70826771653543308" right="0.19645669291338602" top="0.76771653543307106" bottom="0.57125984251968509" header="0.47204724409448801" footer="0.27559055118110198"/>
  <pageSetup paperSize="0" fitToWidth="0" fitToHeight="0" pageOrder="overThenDown" orientation="portrait" horizontalDpi="0" verticalDpi="0" copies="0"/>
  <headerFooter alignWithMargins="0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4"/>
  <sheetViews>
    <sheetView topLeftCell="A6" workbookViewId="0">
      <selection activeCell="L21" sqref="L21:L23"/>
    </sheetView>
  </sheetViews>
  <sheetFormatPr defaultRowHeight="14"/>
  <cols>
    <col min="1" max="1" width="4.25" customWidth="1"/>
    <col min="2" max="2" width="34.25" customWidth="1"/>
    <col min="3" max="7" width="8.33203125" customWidth="1"/>
    <col min="8" max="8" width="8.25" customWidth="1"/>
    <col min="9" max="9" width="6.08203125" customWidth="1"/>
    <col min="10" max="10" width="6" customWidth="1"/>
    <col min="11" max="18" width="8.33203125" customWidth="1"/>
    <col min="19" max="19" width="30.08203125" customWidth="1"/>
    <col min="20" max="256" width="8.33203125" customWidth="1"/>
    <col min="257" max="1024" width="10.75" customWidth="1"/>
    <col min="1025" max="1025" width="9" customWidth="1"/>
  </cols>
  <sheetData>
    <row r="1" spans="1:15" s="3" customFormat="1" ht="18.5">
      <c r="A1" s="45" t="str">
        <f>Ajakava!A1</f>
        <v>2021 EESTI KARIKAVÕISTLUSED KÄSIPALLIS</v>
      </c>
      <c r="B1" s="45"/>
      <c r="C1" s="43"/>
      <c r="D1" s="43"/>
      <c r="E1" s="43"/>
      <c r="F1" s="43"/>
      <c r="G1" s="43"/>
      <c r="H1" s="44"/>
    </row>
    <row r="2" spans="1:15" s="3" customFormat="1" ht="25.5" customHeight="1">
      <c r="A2" s="45" t="str">
        <f>Ajakava!A2</f>
        <v>NEIDUDE C KLASS</v>
      </c>
      <c r="B2" s="45"/>
      <c r="C2" s="45"/>
      <c r="D2" s="45"/>
      <c r="H2" s="46" t="str">
        <f>Ajakava!F3</f>
        <v>19.11.-21.11.2021</v>
      </c>
      <c r="I2" s="47" t="str">
        <f>Ajakava!G3</f>
        <v>KEHRA</v>
      </c>
    </row>
    <row r="3" spans="1:15" s="3" customFormat="1" ht="18.5">
      <c r="A3" s="48" t="str">
        <f>Ajakava!A3</f>
        <v>sündinud 2007-2010</v>
      </c>
      <c r="B3" s="45"/>
      <c r="D3" s="45"/>
      <c r="E3" s="45"/>
      <c r="I3" s="47"/>
    </row>
    <row r="4" spans="1:15" s="3" customFormat="1" ht="14.5">
      <c r="A4" s="44"/>
      <c r="E4" s="18"/>
      <c r="F4" s="18"/>
      <c r="G4" s="18"/>
      <c r="H4" s="44"/>
    </row>
    <row r="5" spans="1:15" ht="25.5" customHeight="1" thickBot="1">
      <c r="A5" s="49"/>
      <c r="B5" s="50" t="s">
        <v>34</v>
      </c>
      <c r="C5" s="51">
        <v>1</v>
      </c>
      <c r="D5" s="51">
        <v>2</v>
      </c>
      <c r="E5" s="51">
        <v>3</v>
      </c>
      <c r="F5" s="51">
        <v>4</v>
      </c>
      <c r="G5" s="51">
        <v>5</v>
      </c>
      <c r="H5" s="51">
        <v>6</v>
      </c>
      <c r="I5" s="115" t="s">
        <v>35</v>
      </c>
      <c r="J5" s="115"/>
      <c r="K5" s="52" t="s">
        <v>36</v>
      </c>
      <c r="L5" s="53" t="s">
        <v>37</v>
      </c>
    </row>
    <row r="6" spans="1:15" ht="16.5" customHeight="1" thickTop="1" thickBot="1">
      <c r="A6" s="116">
        <v>1</v>
      </c>
      <c r="B6" s="117" t="s">
        <v>38</v>
      </c>
      <c r="C6" s="54"/>
      <c r="D6" s="55">
        <v>2</v>
      </c>
      <c r="E6" s="55">
        <v>2</v>
      </c>
      <c r="F6" s="55">
        <v>2</v>
      </c>
      <c r="G6" s="55">
        <v>2</v>
      </c>
      <c r="H6" s="55">
        <v>2</v>
      </c>
      <c r="I6" s="56"/>
      <c r="J6" s="57"/>
      <c r="K6" s="118">
        <f>SUM(C6:H6)</f>
        <v>10</v>
      </c>
      <c r="L6" s="119" t="s">
        <v>65</v>
      </c>
    </row>
    <row r="7" spans="1:15" ht="15.75" customHeight="1" thickTop="1" thickBot="1">
      <c r="A7" s="116"/>
      <c r="B7" s="117"/>
      <c r="C7" s="58"/>
      <c r="D7" s="59">
        <v>25</v>
      </c>
      <c r="E7" s="59">
        <v>19</v>
      </c>
      <c r="F7" s="59">
        <v>24</v>
      </c>
      <c r="G7" s="59">
        <v>29</v>
      </c>
      <c r="H7" s="59">
        <v>31</v>
      </c>
      <c r="I7" s="60">
        <f>SUBTOTAL(9,C7:H7)</f>
        <v>128</v>
      </c>
      <c r="J7" s="61">
        <f>SUM(I7-J8)</f>
        <v>67</v>
      </c>
      <c r="K7" s="118"/>
      <c r="L7" s="119"/>
      <c r="O7" s="18"/>
    </row>
    <row r="8" spans="1:15" ht="16.5" customHeight="1" thickTop="1">
      <c r="A8" s="116"/>
      <c r="B8" s="117"/>
      <c r="C8" s="62"/>
      <c r="D8" s="63">
        <v>14</v>
      </c>
      <c r="E8" s="63">
        <v>11</v>
      </c>
      <c r="F8" s="63">
        <v>12</v>
      </c>
      <c r="G8" s="63">
        <v>10</v>
      </c>
      <c r="H8" s="63">
        <v>14</v>
      </c>
      <c r="I8" s="64"/>
      <c r="J8" s="65">
        <f>SUBTOTAL(9,C8:H8)</f>
        <v>61</v>
      </c>
      <c r="K8" s="118"/>
      <c r="L8" s="119"/>
      <c r="O8" s="18"/>
    </row>
    <row r="9" spans="1:15" ht="15.65" customHeight="1">
      <c r="A9" s="110">
        <v>2</v>
      </c>
      <c r="B9" s="111" t="s">
        <v>40</v>
      </c>
      <c r="C9" s="66">
        <v>0</v>
      </c>
      <c r="D9" s="67"/>
      <c r="E9" s="55">
        <v>1</v>
      </c>
      <c r="F9" s="55">
        <v>2</v>
      </c>
      <c r="G9" s="55">
        <v>1</v>
      </c>
      <c r="H9" s="55">
        <v>2</v>
      </c>
      <c r="I9" s="56"/>
      <c r="J9" s="57"/>
      <c r="K9" s="112">
        <f>SUM(C9:H9)</f>
        <v>6</v>
      </c>
      <c r="L9" s="113" t="s">
        <v>66</v>
      </c>
      <c r="O9" s="18"/>
    </row>
    <row r="10" spans="1:15" ht="15.75" customHeight="1">
      <c r="A10" s="110"/>
      <c r="B10" s="111"/>
      <c r="C10" s="68">
        <v>14</v>
      </c>
      <c r="D10" s="58"/>
      <c r="E10" s="59">
        <v>17</v>
      </c>
      <c r="F10" s="59">
        <v>14</v>
      </c>
      <c r="G10" s="59">
        <v>17</v>
      </c>
      <c r="H10" s="59">
        <v>20</v>
      </c>
      <c r="I10" s="60">
        <f>SUBTOTAL(9,C10:H10)</f>
        <v>82</v>
      </c>
      <c r="J10" s="61">
        <f>SUM(I10-J11)</f>
        <v>-6</v>
      </c>
      <c r="K10" s="112"/>
      <c r="L10" s="113"/>
      <c r="O10" s="18"/>
    </row>
    <row r="11" spans="1:15" ht="16.5" customHeight="1">
      <c r="A11" s="110"/>
      <c r="B11" s="111"/>
      <c r="C11" s="69">
        <v>25</v>
      </c>
      <c r="D11" s="62"/>
      <c r="E11" s="63">
        <v>17</v>
      </c>
      <c r="F11" s="63">
        <v>12</v>
      </c>
      <c r="G11" s="63">
        <v>17</v>
      </c>
      <c r="H11" s="63">
        <v>17</v>
      </c>
      <c r="I11" s="64"/>
      <c r="J11" s="65">
        <f>SUBTOTAL(9,C11:H11)</f>
        <v>88</v>
      </c>
      <c r="K11" s="112"/>
      <c r="L11" s="113"/>
      <c r="O11" s="18"/>
    </row>
    <row r="12" spans="1:15" ht="15.75" customHeight="1">
      <c r="A12" s="110">
        <v>3</v>
      </c>
      <c r="B12" s="111" t="s">
        <v>42</v>
      </c>
      <c r="C12" s="66">
        <v>0</v>
      </c>
      <c r="D12" s="70">
        <v>1</v>
      </c>
      <c r="E12" s="71"/>
      <c r="F12" s="55">
        <v>2</v>
      </c>
      <c r="G12" s="55">
        <v>2</v>
      </c>
      <c r="H12" s="55">
        <v>0</v>
      </c>
      <c r="I12" s="56"/>
      <c r="J12" s="57"/>
      <c r="K12" s="112">
        <f>SUM(C12:H12)</f>
        <v>5</v>
      </c>
      <c r="L12" s="113" t="s">
        <v>67</v>
      </c>
      <c r="O12" s="18"/>
    </row>
    <row r="13" spans="1:15" ht="15.75" customHeight="1">
      <c r="A13" s="110"/>
      <c r="B13" s="111"/>
      <c r="C13" s="68">
        <v>11</v>
      </c>
      <c r="D13" s="72">
        <v>17</v>
      </c>
      <c r="E13" s="73"/>
      <c r="F13" s="59">
        <v>15</v>
      </c>
      <c r="G13" s="59">
        <v>22</v>
      </c>
      <c r="H13" s="59">
        <v>11</v>
      </c>
      <c r="I13" s="60">
        <f>SUBTOTAL(9,C13:H13)</f>
        <v>76</v>
      </c>
      <c r="J13" s="61">
        <f>SUM(I13-J14)</f>
        <v>2</v>
      </c>
      <c r="K13" s="112"/>
      <c r="L13" s="113"/>
      <c r="O13" s="18"/>
    </row>
    <row r="14" spans="1:15" ht="16.5" customHeight="1">
      <c r="A14" s="110"/>
      <c r="B14" s="111"/>
      <c r="C14" s="69">
        <v>19</v>
      </c>
      <c r="D14" s="74">
        <v>17</v>
      </c>
      <c r="E14" s="75"/>
      <c r="F14" s="63">
        <v>14</v>
      </c>
      <c r="G14" s="63">
        <v>12</v>
      </c>
      <c r="H14" s="63">
        <v>12</v>
      </c>
      <c r="I14" s="64"/>
      <c r="J14" s="65">
        <f>SUBTOTAL(9,C14:H14)</f>
        <v>74</v>
      </c>
      <c r="K14" s="112"/>
      <c r="L14" s="113"/>
    </row>
    <row r="15" spans="1:15" ht="16.5" customHeight="1">
      <c r="A15" s="110">
        <v>4</v>
      </c>
      <c r="B15" s="111" t="s">
        <v>44</v>
      </c>
      <c r="C15" s="66">
        <v>0</v>
      </c>
      <c r="D15" s="70">
        <v>0</v>
      </c>
      <c r="E15" s="66">
        <v>0</v>
      </c>
      <c r="F15" s="67"/>
      <c r="G15" s="55">
        <v>1</v>
      </c>
      <c r="H15" s="55">
        <v>2</v>
      </c>
      <c r="I15" s="56"/>
      <c r="J15" s="57"/>
      <c r="K15" s="112">
        <f>SUM(C15:H15)</f>
        <v>3</v>
      </c>
      <c r="L15" s="113" t="s">
        <v>45</v>
      </c>
    </row>
    <row r="16" spans="1:15" ht="16.5" customHeight="1">
      <c r="A16" s="110"/>
      <c r="B16" s="111"/>
      <c r="C16" s="68">
        <v>12</v>
      </c>
      <c r="D16" s="72">
        <v>12</v>
      </c>
      <c r="E16" s="68">
        <v>14</v>
      </c>
      <c r="F16" s="58"/>
      <c r="G16" s="59">
        <v>15</v>
      </c>
      <c r="H16" s="59">
        <v>18</v>
      </c>
      <c r="I16" s="60">
        <f>SUBTOTAL(9,C16:H16)</f>
        <v>71</v>
      </c>
      <c r="J16" s="61">
        <f>SUM(I16-J17)</f>
        <v>-14</v>
      </c>
      <c r="K16" s="112"/>
      <c r="L16" s="113"/>
    </row>
    <row r="17" spans="1:12" ht="16.5" customHeight="1">
      <c r="A17" s="110"/>
      <c r="B17" s="111"/>
      <c r="C17" s="69">
        <v>24</v>
      </c>
      <c r="D17" s="74">
        <v>14</v>
      </c>
      <c r="E17" s="69">
        <v>15</v>
      </c>
      <c r="F17" s="62"/>
      <c r="G17" s="63">
        <v>15</v>
      </c>
      <c r="H17" s="63">
        <v>17</v>
      </c>
      <c r="I17" s="64"/>
      <c r="J17" s="65">
        <f>SUBTOTAL(9,C17:H17)</f>
        <v>85</v>
      </c>
      <c r="K17" s="112"/>
      <c r="L17" s="113"/>
    </row>
    <row r="18" spans="1:12" ht="16.5" customHeight="1">
      <c r="A18" s="110">
        <v>5</v>
      </c>
      <c r="B18" s="111" t="s">
        <v>46</v>
      </c>
      <c r="C18" s="55">
        <v>0</v>
      </c>
      <c r="D18" s="70">
        <v>1</v>
      </c>
      <c r="E18" s="76">
        <v>0</v>
      </c>
      <c r="F18" s="55">
        <v>1</v>
      </c>
      <c r="G18" s="67"/>
      <c r="H18" s="55">
        <v>2</v>
      </c>
      <c r="I18" s="56"/>
      <c r="J18" s="57"/>
      <c r="K18" s="112">
        <f>SUM(C18:H18)</f>
        <v>4</v>
      </c>
      <c r="L18" s="113" t="s">
        <v>47</v>
      </c>
    </row>
    <row r="19" spans="1:12" ht="16.5" customHeight="1">
      <c r="A19" s="110"/>
      <c r="B19" s="111"/>
      <c r="C19" s="59">
        <v>10</v>
      </c>
      <c r="D19" s="72">
        <v>17</v>
      </c>
      <c r="E19" s="68">
        <v>12</v>
      </c>
      <c r="F19" s="59">
        <v>15</v>
      </c>
      <c r="G19" s="58"/>
      <c r="H19" s="59">
        <v>17</v>
      </c>
      <c r="I19" s="60">
        <f>SUBTOTAL(9,C19:H19)</f>
        <v>71</v>
      </c>
      <c r="J19" s="61">
        <f>SUM(I19-J20)</f>
        <v>-27</v>
      </c>
      <c r="K19" s="112"/>
      <c r="L19" s="113"/>
    </row>
    <row r="20" spans="1:12" ht="16.5" customHeight="1">
      <c r="A20" s="110"/>
      <c r="B20" s="111"/>
      <c r="C20" s="63">
        <v>29</v>
      </c>
      <c r="D20" s="74">
        <v>17</v>
      </c>
      <c r="E20" s="69">
        <v>22</v>
      </c>
      <c r="F20" s="63">
        <v>15</v>
      </c>
      <c r="G20" s="62"/>
      <c r="H20" s="63">
        <v>15</v>
      </c>
      <c r="I20" s="64"/>
      <c r="J20" s="65">
        <f>SUBTOTAL(9,C20:H20)</f>
        <v>98</v>
      </c>
      <c r="K20" s="112"/>
      <c r="L20" s="113"/>
    </row>
    <row r="21" spans="1:12" ht="15.75" customHeight="1">
      <c r="A21" s="110">
        <v>6</v>
      </c>
      <c r="B21" s="114" t="s">
        <v>48</v>
      </c>
      <c r="C21" s="55">
        <v>0</v>
      </c>
      <c r="D21" s="70">
        <v>0</v>
      </c>
      <c r="E21" s="76">
        <v>2</v>
      </c>
      <c r="F21" s="55">
        <v>0</v>
      </c>
      <c r="G21" s="55">
        <v>0</v>
      </c>
      <c r="H21" s="67"/>
      <c r="I21" s="56"/>
      <c r="J21" s="57"/>
      <c r="K21" s="112">
        <f>SUM(C21:H21)</f>
        <v>2</v>
      </c>
      <c r="L21" s="113" t="s">
        <v>49</v>
      </c>
    </row>
    <row r="22" spans="1:12" ht="15" customHeight="1">
      <c r="A22" s="110"/>
      <c r="B22" s="114"/>
      <c r="C22" s="59">
        <v>14</v>
      </c>
      <c r="D22" s="59">
        <v>17</v>
      </c>
      <c r="E22" s="59">
        <v>12</v>
      </c>
      <c r="F22" s="59">
        <v>17</v>
      </c>
      <c r="G22" s="59">
        <v>15</v>
      </c>
      <c r="H22" s="58"/>
      <c r="I22" s="60">
        <f>SUBTOTAL(9,C22:H22)</f>
        <v>75</v>
      </c>
      <c r="J22" s="61">
        <f>SUM(I22-J23)</f>
        <v>-22</v>
      </c>
      <c r="K22" s="112"/>
      <c r="L22" s="113"/>
    </row>
    <row r="23" spans="1:12" ht="15.75" customHeight="1">
      <c r="A23" s="110"/>
      <c r="B23" s="114"/>
      <c r="C23" s="63">
        <v>31</v>
      </c>
      <c r="D23" s="63">
        <v>20</v>
      </c>
      <c r="E23" s="63">
        <v>11</v>
      </c>
      <c r="F23" s="63">
        <v>18</v>
      </c>
      <c r="G23" s="63">
        <v>17</v>
      </c>
      <c r="H23" s="62"/>
      <c r="I23" s="64"/>
      <c r="J23" s="65">
        <f>SUBTOTAL(9,C23:H23)</f>
        <v>97</v>
      </c>
      <c r="K23" s="112"/>
      <c r="L23" s="113"/>
    </row>
    <row r="24" spans="1:12">
      <c r="H24" s="77" t="str">
        <f>IF(I24&lt;&gt;J24,"! Väravate vahe ei ole õige. Andmete sisestus pooleli või tulemused sisestatud valesti =&gt;&gt;"," ")</f>
        <v xml:space="preserve"> </v>
      </c>
      <c r="I24" s="78">
        <f>SUM(I6:I23)</f>
        <v>503</v>
      </c>
      <c r="J24" s="78">
        <f>J23+J20+J17+J14+J11+J8</f>
        <v>503</v>
      </c>
    </row>
  </sheetData>
  <mergeCells count="25">
    <mergeCell ref="A9:A11"/>
    <mergeCell ref="B9:B11"/>
    <mergeCell ref="K9:K11"/>
    <mergeCell ref="L9:L11"/>
    <mergeCell ref="I5:J5"/>
    <mergeCell ref="A6:A8"/>
    <mergeCell ref="B6:B8"/>
    <mergeCell ref="K6:K8"/>
    <mergeCell ref="L6:L8"/>
    <mergeCell ref="A12:A14"/>
    <mergeCell ref="B12:B14"/>
    <mergeCell ref="K12:K14"/>
    <mergeCell ref="L12:L14"/>
    <mergeCell ref="A15:A17"/>
    <mergeCell ref="B15:B17"/>
    <mergeCell ref="K15:K17"/>
    <mergeCell ref="L15:L17"/>
    <mergeCell ref="A18:A20"/>
    <mergeCell ref="B18:B20"/>
    <mergeCell ref="K18:K20"/>
    <mergeCell ref="L18:L20"/>
    <mergeCell ref="A21:A23"/>
    <mergeCell ref="B21:B23"/>
    <mergeCell ref="K21:K23"/>
    <mergeCell ref="L21:L23"/>
  </mergeCells>
  <pageMargins left="0.511811023622047" right="0.23622047244094502" top="0.88582677165354395" bottom="0.61102362204724414" header="0.59015748031496096" footer="0.31535433070866109"/>
  <pageSetup paperSize="0" pageOrder="overThenDown" orientation="landscape" horizontalDpi="0" verticalDpi="0" copies="0"/>
  <headerFooter alignWithMargins="0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46"/>
  <sheetViews>
    <sheetView tabSelected="1" workbookViewId="0">
      <selection activeCell="D10" sqref="D10:E10"/>
    </sheetView>
  </sheetViews>
  <sheetFormatPr defaultRowHeight="14"/>
  <cols>
    <col min="1" max="1" width="7.33203125" style="80" customWidth="1"/>
    <col min="2" max="2" width="20" style="80" customWidth="1"/>
    <col min="3" max="3" width="5" style="80" customWidth="1"/>
    <col min="4" max="4" width="7.33203125" style="80" customWidth="1"/>
    <col min="5" max="5" width="25" style="80" customWidth="1"/>
    <col min="6" max="6" width="1" style="80" customWidth="1"/>
    <col min="7" max="7" width="7.83203125" style="80" customWidth="1"/>
    <col min="8" max="8" width="17.83203125" style="80" customWidth="1"/>
    <col min="9" max="256" width="8.33203125" style="80" customWidth="1"/>
    <col min="257" max="1024" width="10.75" customWidth="1"/>
    <col min="1025" max="1025" width="9" customWidth="1"/>
  </cols>
  <sheetData>
    <row r="1" spans="1:8" ht="18.5">
      <c r="A1" s="79" t="str">
        <f>Ajakava!A1</f>
        <v>2021 EESTI KARIKAVÕISTLUSED KÄSIPALLIS</v>
      </c>
    </row>
    <row r="2" spans="1:8" ht="18.5">
      <c r="A2" s="79" t="str">
        <f>Ajakava!A2</f>
        <v>NEIDUDE C KLASS</v>
      </c>
      <c r="E2" s="81" t="str">
        <f>Tabel!H2</f>
        <v>19.11.-21.11.2021</v>
      </c>
      <c r="F2" s="82"/>
      <c r="G2" s="82" t="str">
        <f>Tabel!I2</f>
        <v>KEHRA</v>
      </c>
    </row>
    <row r="3" spans="1:8" ht="14.5">
      <c r="A3" s="83" t="str">
        <f>Ajakava!A3</f>
        <v>sündinud 2007-2010</v>
      </c>
      <c r="E3" s="81"/>
      <c r="F3" s="82"/>
      <c r="G3" s="82"/>
    </row>
    <row r="5" spans="1:8" ht="14.5">
      <c r="A5" s="125" t="s">
        <v>50</v>
      </c>
      <c r="B5" s="125"/>
      <c r="C5" s="125"/>
    </row>
    <row r="6" spans="1:8" s="87" customFormat="1" ht="15.5">
      <c r="A6" s="84"/>
      <c r="B6" s="85" t="s">
        <v>51</v>
      </c>
      <c r="C6" s="84"/>
      <c r="D6" s="126" t="s">
        <v>52</v>
      </c>
      <c r="E6" s="126"/>
      <c r="F6" s="86"/>
      <c r="G6" s="127" t="s">
        <v>53</v>
      </c>
      <c r="H6" s="127"/>
    </row>
    <row r="7" spans="1:8">
      <c r="A7" s="88" t="s">
        <v>39</v>
      </c>
      <c r="B7" s="121" t="s">
        <v>54</v>
      </c>
      <c r="C7" s="121"/>
      <c r="D7" s="121" t="s">
        <v>124</v>
      </c>
      <c r="E7" s="121"/>
      <c r="F7" s="98"/>
      <c r="G7" s="121" t="s">
        <v>55</v>
      </c>
      <c r="H7" s="121"/>
    </row>
    <row r="8" spans="1:8">
      <c r="A8" s="88" t="s">
        <v>41</v>
      </c>
      <c r="B8" s="121" t="s">
        <v>13</v>
      </c>
      <c r="C8" s="121"/>
      <c r="D8" s="121" t="s">
        <v>124</v>
      </c>
      <c r="E8" s="121"/>
      <c r="F8" s="98"/>
      <c r="G8" s="121" t="s">
        <v>122</v>
      </c>
      <c r="H8" s="121"/>
    </row>
    <row r="9" spans="1:8">
      <c r="A9" s="88" t="s">
        <v>43</v>
      </c>
      <c r="B9" s="121" t="s">
        <v>20</v>
      </c>
      <c r="C9" s="121"/>
      <c r="D9" s="121" t="s">
        <v>125</v>
      </c>
      <c r="E9" s="121"/>
      <c r="F9" s="98"/>
      <c r="G9" s="121" t="s">
        <v>56</v>
      </c>
      <c r="H9" s="121"/>
    </row>
    <row r="10" spans="1:8">
      <c r="A10" s="88" t="s">
        <v>47</v>
      </c>
      <c r="B10" s="121" t="s">
        <v>57</v>
      </c>
      <c r="C10" s="121"/>
      <c r="D10" s="121" t="s">
        <v>124</v>
      </c>
      <c r="E10" s="121"/>
      <c r="F10" s="98"/>
      <c r="G10" s="121" t="s">
        <v>58</v>
      </c>
      <c r="H10" s="121"/>
    </row>
    <row r="11" spans="1:8">
      <c r="A11" s="88" t="s">
        <v>45</v>
      </c>
      <c r="B11" s="121" t="s">
        <v>59</v>
      </c>
      <c r="C11" s="121"/>
      <c r="D11" s="121" t="s">
        <v>60</v>
      </c>
      <c r="E11" s="121"/>
      <c r="F11" s="98"/>
      <c r="G11" s="121" t="s">
        <v>61</v>
      </c>
      <c r="H11" s="121"/>
    </row>
    <row r="12" spans="1:8">
      <c r="A12" s="88" t="s">
        <v>49</v>
      </c>
      <c r="B12" s="121" t="s">
        <v>62</v>
      </c>
      <c r="C12" s="121"/>
      <c r="D12" s="121" t="s">
        <v>63</v>
      </c>
      <c r="E12" s="121"/>
      <c r="F12" s="98"/>
      <c r="G12" s="121" t="s">
        <v>64</v>
      </c>
      <c r="H12" s="121"/>
    </row>
    <row r="13" spans="1:8" ht="7.5" customHeight="1" thickBot="1">
      <c r="A13" s="89"/>
      <c r="B13" s="89"/>
      <c r="D13" s="89"/>
      <c r="E13" s="89"/>
      <c r="G13" s="89"/>
      <c r="H13" s="89"/>
    </row>
    <row r="14" spans="1:8" ht="21" thickTop="1">
      <c r="A14" s="90" t="s">
        <v>65</v>
      </c>
      <c r="B14" s="91" t="str">
        <f>IF(B7&gt;0,B7,"")</f>
        <v>SK Reval-Sport/Lasnamäe</v>
      </c>
      <c r="D14" s="90" t="s">
        <v>66</v>
      </c>
      <c r="E14" s="91" t="str">
        <f>IF(B8&gt;0,B8,"")</f>
        <v>SK Reval-Sport/Tallinna Spordikool</v>
      </c>
      <c r="G14" s="90" t="s">
        <v>67</v>
      </c>
      <c r="H14" s="91" t="str">
        <f>IF(B9&gt;0,B9,"")</f>
        <v>HC Kehra</v>
      </c>
    </row>
    <row r="15" spans="1:8" ht="14.5">
      <c r="A15" s="92">
        <v>1</v>
      </c>
      <c r="B15" s="93" t="s">
        <v>68</v>
      </c>
      <c r="D15" s="92">
        <v>1</v>
      </c>
      <c r="E15" s="93" t="s">
        <v>69</v>
      </c>
      <c r="G15" s="92">
        <v>1</v>
      </c>
      <c r="H15" s="93" t="s">
        <v>70</v>
      </c>
    </row>
    <row r="16" spans="1:8" ht="14.5">
      <c r="A16" s="92">
        <v>2</v>
      </c>
      <c r="B16" s="93" t="s">
        <v>71</v>
      </c>
      <c r="D16" s="92">
        <v>2</v>
      </c>
      <c r="E16" s="93" t="s">
        <v>72</v>
      </c>
      <c r="G16" s="92">
        <v>2</v>
      </c>
      <c r="H16" s="93" t="s">
        <v>73</v>
      </c>
    </row>
    <row r="17" spans="1:8" ht="14.5">
      <c r="A17" s="92">
        <v>3</v>
      </c>
      <c r="B17" s="93" t="s">
        <v>74</v>
      </c>
      <c r="D17" s="92">
        <v>3</v>
      </c>
      <c r="E17" s="93" t="s">
        <v>75</v>
      </c>
      <c r="G17" s="92">
        <v>3</v>
      </c>
      <c r="H17" s="93" t="s">
        <v>76</v>
      </c>
    </row>
    <row r="18" spans="1:8" ht="14.5">
      <c r="A18" s="92">
        <v>4</v>
      </c>
      <c r="B18" s="93" t="s">
        <v>77</v>
      </c>
      <c r="D18" s="92">
        <v>4</v>
      </c>
      <c r="E18" s="93" t="s">
        <v>78</v>
      </c>
      <c r="G18" s="92">
        <v>4</v>
      </c>
      <c r="H18" s="93" t="s">
        <v>79</v>
      </c>
    </row>
    <row r="19" spans="1:8" ht="14.5">
      <c r="A19" s="92">
        <v>5</v>
      </c>
      <c r="B19" s="93" t="s">
        <v>80</v>
      </c>
      <c r="D19" s="92">
        <v>5</v>
      </c>
      <c r="E19" s="93" t="s">
        <v>81</v>
      </c>
      <c r="G19" s="92">
        <v>5</v>
      </c>
      <c r="H19" s="93" t="s">
        <v>82</v>
      </c>
    </row>
    <row r="20" spans="1:8" ht="14.5">
      <c r="A20" s="92">
        <v>6</v>
      </c>
      <c r="B20" s="93" t="s">
        <v>83</v>
      </c>
      <c r="D20" s="92">
        <v>6</v>
      </c>
      <c r="E20" s="93" t="s">
        <v>84</v>
      </c>
      <c r="G20" s="92">
        <v>6</v>
      </c>
      <c r="H20" s="93" t="s">
        <v>85</v>
      </c>
    </row>
    <row r="21" spans="1:8" ht="14.5">
      <c r="A21" s="92">
        <v>7</v>
      </c>
      <c r="B21" s="93" t="s">
        <v>86</v>
      </c>
      <c r="D21" s="92">
        <v>7</v>
      </c>
      <c r="E21" s="93" t="s">
        <v>87</v>
      </c>
      <c r="G21" s="92">
        <v>7</v>
      </c>
      <c r="H21" s="93" t="s">
        <v>88</v>
      </c>
    </row>
    <row r="22" spans="1:8" ht="14.5">
      <c r="A22" s="92">
        <v>8</v>
      </c>
      <c r="B22" s="93" t="s">
        <v>89</v>
      </c>
      <c r="D22" s="92">
        <v>8</v>
      </c>
      <c r="E22" s="93" t="s">
        <v>90</v>
      </c>
      <c r="G22" s="92">
        <v>8</v>
      </c>
      <c r="H22" s="93" t="s">
        <v>91</v>
      </c>
    </row>
    <row r="23" spans="1:8" ht="14.5">
      <c r="A23" s="92">
        <v>9</v>
      </c>
      <c r="B23" s="93" t="s">
        <v>92</v>
      </c>
      <c r="D23" s="92">
        <v>9</v>
      </c>
      <c r="E23" s="93" t="s">
        <v>93</v>
      </c>
      <c r="G23" s="92">
        <v>9</v>
      </c>
      <c r="H23" s="93" t="s">
        <v>94</v>
      </c>
    </row>
    <row r="24" spans="1:8" ht="14.5">
      <c r="A24" s="92">
        <v>10</v>
      </c>
      <c r="B24" s="93" t="s">
        <v>95</v>
      </c>
      <c r="D24" s="92">
        <v>10</v>
      </c>
      <c r="E24" s="93" t="s">
        <v>96</v>
      </c>
      <c r="G24" s="92">
        <v>10</v>
      </c>
      <c r="H24" s="93" t="s">
        <v>97</v>
      </c>
    </row>
    <row r="25" spans="1:8" ht="14.5">
      <c r="A25" s="92">
        <v>11</v>
      </c>
      <c r="B25" s="93" t="s">
        <v>98</v>
      </c>
      <c r="D25" s="92">
        <v>11</v>
      </c>
      <c r="E25" s="93" t="s">
        <v>99</v>
      </c>
      <c r="G25" s="92">
        <v>11</v>
      </c>
      <c r="H25" s="93" t="s">
        <v>100</v>
      </c>
    </row>
    <row r="26" spans="1:8" ht="14.5">
      <c r="A26" s="92">
        <v>12</v>
      </c>
      <c r="B26" s="93" t="s">
        <v>101</v>
      </c>
      <c r="D26" s="92">
        <v>12</v>
      </c>
      <c r="E26" s="93" t="s">
        <v>102</v>
      </c>
      <c r="G26" s="92">
        <v>12</v>
      </c>
      <c r="H26" s="93" t="s">
        <v>103</v>
      </c>
    </row>
    <row r="27" spans="1:8" ht="14.5">
      <c r="A27" s="92">
        <v>13</v>
      </c>
      <c r="B27" s="93" t="s">
        <v>104</v>
      </c>
      <c r="D27" s="92">
        <v>13</v>
      </c>
      <c r="E27" s="93" t="s">
        <v>105</v>
      </c>
      <c r="G27" s="92">
        <v>13</v>
      </c>
      <c r="H27" s="93" t="s">
        <v>106</v>
      </c>
    </row>
    <row r="28" spans="1:8" ht="14.5">
      <c r="A28" s="92">
        <v>14</v>
      </c>
      <c r="B28" s="93" t="s">
        <v>107</v>
      </c>
      <c r="D28" s="92">
        <v>14</v>
      </c>
      <c r="E28" s="93" t="s">
        <v>108</v>
      </c>
      <c r="G28" s="92">
        <v>14</v>
      </c>
      <c r="H28" s="93" t="s">
        <v>109</v>
      </c>
    </row>
    <row r="29" spans="1:8" ht="15" thickBot="1">
      <c r="A29" s="99" t="s">
        <v>111</v>
      </c>
      <c r="B29" s="100" t="s">
        <v>112</v>
      </c>
      <c r="D29" s="92">
        <v>15</v>
      </c>
      <c r="E29" s="93" t="s">
        <v>110</v>
      </c>
      <c r="G29" s="103" t="s">
        <v>111</v>
      </c>
      <c r="H29" s="104" t="s">
        <v>56</v>
      </c>
    </row>
    <row r="30" spans="1:8" ht="15" thickTop="1" thickBot="1">
      <c r="A30" s="101" t="s">
        <v>111</v>
      </c>
      <c r="B30" s="102" t="s">
        <v>114</v>
      </c>
      <c r="D30" s="99" t="s">
        <v>111</v>
      </c>
      <c r="E30" s="100" t="s">
        <v>113</v>
      </c>
      <c r="G30" s="105"/>
      <c r="H30" s="106"/>
    </row>
    <row r="31" spans="1:8" ht="15" thickTop="1" thickBot="1">
      <c r="A31" s="105"/>
      <c r="B31" s="106"/>
      <c r="D31" s="101" t="s">
        <v>111</v>
      </c>
      <c r="E31" s="102" t="s">
        <v>123</v>
      </c>
      <c r="G31" s="105"/>
      <c r="H31" s="106"/>
    </row>
    <row r="32" spans="1:8" ht="14.5" thickTop="1"/>
    <row r="33" spans="1:8" ht="15.5">
      <c r="A33" s="94" t="s">
        <v>115</v>
      </c>
      <c r="B33" s="94"/>
    </row>
    <row r="34" spans="1:8" s="87" customFormat="1" ht="15.5">
      <c r="A34" s="95"/>
      <c r="B34" s="85" t="s">
        <v>116</v>
      </c>
      <c r="D34" s="124" t="s">
        <v>51</v>
      </c>
      <c r="E34" s="124"/>
    </row>
    <row r="35" spans="1:8">
      <c r="A35" s="88" t="s">
        <v>39</v>
      </c>
      <c r="B35" s="121" t="s">
        <v>71</v>
      </c>
      <c r="C35" s="121"/>
      <c r="D35" s="121" t="str">
        <f>B7</f>
        <v>SK Reval-Sport/Lasnamäe</v>
      </c>
      <c r="E35" s="121"/>
    </row>
    <row r="36" spans="1:8">
      <c r="A36" s="88" t="s">
        <v>41</v>
      </c>
      <c r="B36" s="121" t="s">
        <v>69</v>
      </c>
      <c r="C36" s="121"/>
      <c r="D36" s="121" t="str">
        <f>B8</f>
        <v>SK Reval-Sport/Tallinna Spordikool</v>
      </c>
      <c r="E36" s="121"/>
    </row>
    <row r="37" spans="1:8">
      <c r="A37" s="88" t="s">
        <v>43</v>
      </c>
      <c r="B37" s="121" t="s">
        <v>106</v>
      </c>
      <c r="C37" s="121"/>
      <c r="D37" s="121" t="str">
        <f>B9</f>
        <v>HC Kehra</v>
      </c>
      <c r="E37" s="121"/>
    </row>
    <row r="38" spans="1:8">
      <c r="A38" s="88" t="s">
        <v>47</v>
      </c>
      <c r="B38" s="121" t="s">
        <v>117</v>
      </c>
      <c r="C38" s="121"/>
      <c r="D38" s="121" t="str">
        <f>B10</f>
        <v>SK Reval-Sport/Kopli</v>
      </c>
      <c r="E38" s="121"/>
    </row>
    <row r="39" spans="1:8">
      <c r="A39" s="88" t="s">
        <v>45</v>
      </c>
      <c r="B39" s="121" t="s">
        <v>118</v>
      </c>
      <c r="C39" s="121"/>
      <c r="D39" s="121" t="str">
        <f>B11</f>
        <v>HC Pärnu/Padise</v>
      </c>
      <c r="E39" s="121"/>
    </row>
    <row r="40" spans="1:8">
      <c r="A40" s="88" t="s">
        <v>49</v>
      </c>
      <c r="B40" s="121" t="s">
        <v>119</v>
      </c>
      <c r="C40" s="121"/>
      <c r="D40" s="121" t="s">
        <v>62</v>
      </c>
      <c r="E40" s="121"/>
    </row>
    <row r="41" spans="1:8" ht="14.5" thickBot="1">
      <c r="A41" s="96"/>
      <c r="B41" s="122"/>
      <c r="C41" s="122"/>
      <c r="D41" s="122"/>
      <c r="E41" s="122"/>
      <c r="F41" s="89"/>
      <c r="G41" s="89"/>
      <c r="H41" s="89"/>
    </row>
    <row r="42" spans="1:8" s="87" customFormat="1" ht="13.5" thickTop="1">
      <c r="C42" s="123" t="s">
        <v>116</v>
      </c>
      <c r="D42" s="123"/>
      <c r="E42" s="123"/>
      <c r="F42" s="123"/>
      <c r="G42" s="123" t="s">
        <v>51</v>
      </c>
      <c r="H42" s="123"/>
    </row>
    <row r="43" spans="1:8" s="95" customFormat="1" ht="15.5">
      <c r="A43" s="120" t="s">
        <v>120</v>
      </c>
      <c r="B43" s="120"/>
      <c r="C43" s="121" t="s">
        <v>80</v>
      </c>
      <c r="D43" s="121"/>
      <c r="E43" s="121"/>
      <c r="F43" s="121"/>
      <c r="G43" s="121" t="s">
        <v>54</v>
      </c>
      <c r="H43" s="121"/>
    </row>
    <row r="44" spans="1:8" s="95" customFormat="1" ht="15.5">
      <c r="A44" s="120" t="s">
        <v>121</v>
      </c>
      <c r="B44" s="120"/>
      <c r="C44" s="121" t="s">
        <v>69</v>
      </c>
      <c r="D44" s="121"/>
      <c r="E44" s="121"/>
      <c r="F44" s="121"/>
      <c r="G44" s="121" t="s">
        <v>13</v>
      </c>
      <c r="H44" s="121"/>
    </row>
    <row r="45" spans="1:8" s="87" customFormat="1" ht="13.5" thickBot="1">
      <c r="A45" s="97"/>
      <c r="B45" s="97"/>
      <c r="C45" s="97"/>
      <c r="D45" s="97"/>
      <c r="E45" s="97"/>
      <c r="F45" s="97"/>
      <c r="G45" s="97"/>
      <c r="H45" s="97"/>
    </row>
    <row r="46" spans="1:8" ht="14.5" thickTop="1"/>
  </sheetData>
  <mergeCells count="44">
    <mergeCell ref="A5:C5"/>
    <mergeCell ref="D6:E6"/>
    <mergeCell ref="G6:H6"/>
    <mergeCell ref="B7:C7"/>
    <mergeCell ref="D7:E7"/>
    <mergeCell ref="G7:H7"/>
    <mergeCell ref="B8:C8"/>
    <mergeCell ref="D8:E8"/>
    <mergeCell ref="G8:H8"/>
    <mergeCell ref="B9:C9"/>
    <mergeCell ref="D9:E9"/>
    <mergeCell ref="G9:H9"/>
    <mergeCell ref="B10:C10"/>
    <mergeCell ref="D10:E10"/>
    <mergeCell ref="G10:H10"/>
    <mergeCell ref="B11:C11"/>
    <mergeCell ref="D11:E11"/>
    <mergeCell ref="G11:H11"/>
    <mergeCell ref="B12:C12"/>
    <mergeCell ref="D12:E12"/>
    <mergeCell ref="G12:H12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A44:B44"/>
    <mergeCell ref="C44:F44"/>
    <mergeCell ref="G44:H44"/>
    <mergeCell ref="B39:C39"/>
    <mergeCell ref="D39:E39"/>
    <mergeCell ref="B40:C40"/>
    <mergeCell ref="D40:E40"/>
    <mergeCell ref="B41:C41"/>
    <mergeCell ref="D41:E41"/>
    <mergeCell ref="C42:F42"/>
    <mergeCell ref="G42:H42"/>
    <mergeCell ref="A43:B43"/>
    <mergeCell ref="C43:F43"/>
    <mergeCell ref="G43:H43"/>
  </mergeCells>
  <pageMargins left="0.75000000000000011" right="0.17992125984252005" top="0.82559055118110303" bottom="0.51574803149606308" header="0.52992125984252003" footer="0.22007874015748005"/>
  <pageSetup paperSize="9" fitToWidth="0" fitToHeight="0" pageOrder="overThenDown" orientation="portrait" r:id="rId1"/>
  <headerFooter alignWithMargins="0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Ajakava</vt:lpstr>
      <vt:lpstr>Tabel</vt:lpstr>
      <vt:lpstr>Kokkuvõte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kasutaja</dc:creator>
  <cp:keywords/>
  <dc:description/>
  <cp:lastModifiedBy>Merilin Must</cp:lastModifiedBy>
  <cp:revision>4</cp:revision>
  <dcterms:created xsi:type="dcterms:W3CDTF">2003-10-17T17:08:06Z</dcterms:created>
  <dcterms:modified xsi:type="dcterms:W3CDTF">2021-11-21T19:12:31Z</dcterms:modified>
  <cp:category/>
  <cp:contentStatus/>
</cp:coreProperties>
</file>