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utaja\Downloads\"/>
    </mc:Choice>
  </mc:AlternateContent>
  <xr:revisionPtr revIDLastSave="0" documentId="13_ncr:1_{D446657C-8744-487D-A38D-1A546827F79F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Ajakava" sheetId="5" r:id="rId1"/>
    <sheet name="Tabel" sheetId="2" r:id="rId2"/>
    <sheet name="Kokkuvõte" sheetId="15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5" l="1"/>
  <c r="D10" i="5"/>
  <c r="A13" i="5"/>
  <c r="G2" i="15"/>
  <c r="A3" i="2"/>
  <c r="A3" i="15"/>
  <c r="D15" i="5"/>
  <c r="D16" i="5"/>
  <c r="D17" i="5"/>
  <c r="D18" i="5"/>
  <c r="A15" i="5"/>
  <c r="A16" i="5"/>
  <c r="A17" i="5"/>
  <c r="A18" i="5"/>
  <c r="D11" i="5"/>
  <c r="D12" i="5"/>
  <c r="A9" i="5"/>
  <c r="A10" i="5"/>
  <c r="A11" i="5"/>
  <c r="A12" i="5"/>
  <c r="O15" i="2"/>
  <c r="N17" i="2"/>
  <c r="M16" i="2"/>
  <c r="G3" i="15"/>
  <c r="E3" i="15"/>
  <c r="N20" i="2"/>
  <c r="N14" i="2"/>
  <c r="N11" i="2"/>
  <c r="N8" i="2"/>
  <c r="M19" i="2"/>
  <c r="N19" i="2" s="1"/>
  <c r="M13" i="2"/>
  <c r="M10" i="2"/>
  <c r="M7" i="2"/>
  <c r="N7" i="2" s="1"/>
  <c r="O18" i="2"/>
  <c r="O12" i="2"/>
  <c r="O9" i="2"/>
  <c r="O6" i="2"/>
  <c r="A2" i="15"/>
  <c r="A1" i="15"/>
  <c r="E2" i="15"/>
  <c r="H13" i="15"/>
  <c r="E13" i="15"/>
  <c r="B13" i="15"/>
  <c r="N16" i="2" l="1"/>
  <c r="N13" i="2"/>
  <c r="N21" i="2"/>
  <c r="M21" i="2"/>
  <c r="N10" i="2"/>
  <c r="K21" i="2" l="1"/>
</calcChain>
</file>

<file path=xl/sharedStrings.xml><?xml version="1.0" encoding="utf-8"?>
<sst xmlns="http://schemas.openxmlformats.org/spreadsheetml/2006/main" count="180" uniqueCount="114">
  <si>
    <t>2022 EESTI MEISTRIVÕISTLUSED KÄSIPALLIS</t>
  </si>
  <si>
    <t>NEIUD C2 KLASS</t>
  </si>
  <si>
    <t>Mänguaeg 2×20 min</t>
  </si>
  <si>
    <t>(sündinud 2008-2011)</t>
  </si>
  <si>
    <t>21.05.-22.05.2022</t>
  </si>
  <si>
    <t>KEHRA</t>
  </si>
  <si>
    <t>II etapp</t>
  </si>
  <si>
    <t>Kehra Spordihoone</t>
  </si>
  <si>
    <t>Kell</t>
  </si>
  <si>
    <t>Mäng</t>
  </si>
  <si>
    <t>Paus</t>
  </si>
  <si>
    <t>Nr.</t>
  </si>
  <si>
    <t>Võistkond</t>
  </si>
  <si>
    <t>Tulemus</t>
  </si>
  <si>
    <t>HC Tabasalu</t>
  </si>
  <si>
    <t>HC Tallinn</t>
  </si>
  <si>
    <t>-</t>
  </si>
  <si>
    <t>32</t>
  </si>
  <si>
    <t>Rakvere Valla Palliklubi/Sõmeru</t>
  </si>
  <si>
    <t>HC Kehra/Pärnu/Padise</t>
  </si>
  <si>
    <t>23</t>
  </si>
  <si>
    <t>SK Reval-Sport/ Mustamäe</t>
  </si>
  <si>
    <t>13</t>
  </si>
  <si>
    <t>17</t>
  </si>
  <si>
    <t>8</t>
  </si>
  <si>
    <t>18</t>
  </si>
  <si>
    <t>15</t>
  </si>
  <si>
    <t>14</t>
  </si>
  <si>
    <t>11</t>
  </si>
  <si>
    <t>NEIDUDE C2 KLASS</t>
  </si>
  <si>
    <t>12.03.-13.03.2022</t>
  </si>
  <si>
    <t>VÕISTKOND</t>
  </si>
  <si>
    <t>V – VAHE</t>
  </si>
  <si>
    <t>PUNKTE</t>
  </si>
  <si>
    <t>KOHT</t>
  </si>
  <si>
    <t>HC KEHRA/ PÄRNU/ PADISE</t>
  </si>
  <si>
    <t>HC TALLINN</t>
  </si>
  <si>
    <t>SK REVAL-SPORT/ MUSTAMÄE</t>
  </si>
  <si>
    <t>RAKVERE VALLA PALLIKLUBI/
SÕMERU</t>
  </si>
  <si>
    <t>HC TABASALU</t>
  </si>
  <si>
    <t>Paremusjärjestus</t>
  </si>
  <si>
    <t>Võistkonna nimi</t>
  </si>
  <si>
    <t>Klubi nimi</t>
  </si>
  <si>
    <t>Treener(id)</t>
  </si>
  <si>
    <t>1.</t>
  </si>
  <si>
    <t>Spordiklubi Kehra Käsipall</t>
  </si>
  <si>
    <t>Kaupo Liiva, Toomas Heinla, Siiri Uusküla</t>
  </si>
  <si>
    <t>2.</t>
  </si>
  <si>
    <t>Käsipalliklubi HC Tallinn</t>
  </si>
  <si>
    <t>3.</t>
  </si>
  <si>
    <t>Ella Kungurtseva, Jelena Mihailova, Sofia Sittšenko</t>
  </si>
  <si>
    <t>4.</t>
  </si>
  <si>
    <t>Rakvere Valla Palliklubi</t>
  </si>
  <si>
    <t>Johan Utt</t>
  </si>
  <si>
    <t>5.</t>
  </si>
  <si>
    <t>Cristlin Kuldmaa</t>
  </si>
  <si>
    <t>I</t>
  </si>
  <si>
    <t>II</t>
  </si>
  <si>
    <t>III</t>
  </si>
  <si>
    <t>Kristiin Kink</t>
  </si>
  <si>
    <t>Emma Tunnel</t>
  </si>
  <si>
    <t>Karolina Past</t>
  </si>
  <si>
    <t>Ketlin Sobols</t>
  </si>
  <si>
    <t>Marta Tepner</t>
  </si>
  <si>
    <t>Kristina Zagamula</t>
  </si>
  <si>
    <t>Carmen Ehrbach</t>
  </si>
  <si>
    <t>Maarja Marii Truumure</t>
  </si>
  <si>
    <t>Eva Zubtšuk</t>
  </si>
  <si>
    <t>Britta Kärt</t>
  </si>
  <si>
    <t>Katariina Ree</t>
  </si>
  <si>
    <t>Valeria Jeleferevskaja</t>
  </si>
  <si>
    <t>Eleriin Masing</t>
  </si>
  <si>
    <t>Daniela Tuusis</t>
  </si>
  <si>
    <t>Nicole Kolomijets</t>
  </si>
  <si>
    <t>Leen Ansseer</t>
  </si>
  <si>
    <t>Saule Steinpilm</t>
  </si>
  <si>
    <t>Arina Jermolova</t>
  </si>
  <si>
    <t>Minna-Maria Pajusild</t>
  </si>
  <si>
    <t>Luisa Väin</t>
  </si>
  <si>
    <t>Margo Orlova</t>
  </si>
  <si>
    <t>Marianne Vijard</t>
  </si>
  <si>
    <t>Lisette Savin</t>
  </si>
  <si>
    <t>Polina Trei</t>
  </si>
  <si>
    <t>Krete Salumägi</t>
  </si>
  <si>
    <t>Laura Antonova</t>
  </si>
  <si>
    <t>Caroli Kaalo</t>
  </si>
  <si>
    <t>Sofia Latyshova</t>
  </si>
  <si>
    <t>Mirjam Vilbiks</t>
  </si>
  <si>
    <t>Eva Korchebnaja</t>
  </si>
  <si>
    <t>Lidia Belova</t>
  </si>
  <si>
    <t>Kristina Fedorova</t>
  </si>
  <si>
    <t>Helena Hapsalo</t>
  </si>
  <si>
    <t>Dina Voinova</t>
  </si>
  <si>
    <t>Alice Kosenkova</t>
  </si>
  <si>
    <t>Karolina Verner</t>
  </si>
  <si>
    <t>Treener:</t>
  </si>
  <si>
    <t>Kaupo Liiva</t>
  </si>
  <si>
    <t>Ella Kungurtseva</t>
  </si>
  <si>
    <t>Võistkondade parimad mängijad:</t>
  </si>
  <si>
    <t>Mängija nimi</t>
  </si>
  <si>
    <t>Agnes Höövelson</t>
  </si>
  <si>
    <t>Eva Lillepea</t>
  </si>
  <si>
    <t>Turniiri parim mängija:</t>
  </si>
  <si>
    <t>Turniiri parim väravavaht:</t>
  </si>
  <si>
    <t>Jelena Mihailova</t>
  </si>
  <si>
    <t>Sofia Sittšenko</t>
  </si>
  <si>
    <t>Siiri Uusküla</t>
  </si>
  <si>
    <t>Toomas Heinla</t>
  </si>
  <si>
    <t>SK Reval-Sport/Mustamäe</t>
  </si>
  <si>
    <t>Spordiklubi Reval-Sport</t>
  </si>
  <si>
    <t>Merliis Ligi</t>
  </si>
  <si>
    <t>MTÜ HC Tabasalu</t>
  </si>
  <si>
    <t>Ragnar Põldma, Merliis Ligi</t>
  </si>
  <si>
    <t>Ragnar Põldma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</si>
</sst>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dddd\,\ d\.\ mmmm\ yyyy;@"/>
  </numFmts>
  <fonts count="60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  <charset val="186"/>
    </font>
    <font>
      <b/>
      <sz val="12"/>
      <color indexed="11"/>
      <name val="Arial"/>
      <family val="2"/>
    </font>
    <font>
      <sz val="12"/>
      <color indexed="11"/>
      <name val="Arial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6"/>
      <name val="Arial Narrow"/>
      <family val="2"/>
    </font>
    <font>
      <b/>
      <sz val="16"/>
      <name val="Book Antiqua"/>
      <family val="1"/>
    </font>
    <font>
      <sz val="10"/>
      <name val="Arial"/>
      <family val="2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color indexed="10"/>
      <name val="Sylfaen"/>
      <family val="1"/>
    </font>
    <font>
      <b/>
      <sz val="14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u/>
      <sz val="12"/>
      <name val="Calibri"/>
      <family val="2"/>
    </font>
    <font>
      <i/>
      <u/>
      <sz val="9"/>
      <name val="Calibri"/>
      <family val="2"/>
    </font>
    <font>
      <u/>
      <sz val="10"/>
      <name val="Calibri"/>
      <family val="2"/>
    </font>
    <font>
      <i/>
      <u/>
      <sz val="10"/>
      <name val="Calibri"/>
      <family val="2"/>
    </font>
    <font>
      <b/>
      <i/>
      <sz val="16"/>
      <name val="Garamond"/>
      <family val="1"/>
    </font>
    <font>
      <sz val="10"/>
      <name val="Arial"/>
      <family val="2"/>
      <charset val="186"/>
    </font>
    <font>
      <b/>
      <sz val="24"/>
      <color indexed="8"/>
      <name val="Arial"/>
      <family val="2"/>
      <charset val="186"/>
    </font>
    <font>
      <i/>
      <sz val="10"/>
      <color indexed="23"/>
      <name val="Arial"/>
      <family val="2"/>
      <charset val="186"/>
    </font>
    <font>
      <sz val="10"/>
      <color indexed="16"/>
      <name val="Arial"/>
      <family val="2"/>
      <charset val="186"/>
    </font>
    <font>
      <b/>
      <sz val="10"/>
      <color indexed="9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sz val="10"/>
      <name val="Cambria"/>
      <family val="1"/>
      <charset val="186"/>
    </font>
    <font>
      <sz val="8"/>
      <name val="Arial"/>
      <family val="2"/>
      <charset val="186"/>
    </font>
    <font>
      <sz val="10"/>
      <color indexed="8"/>
      <name val="Arial Narrow"/>
      <family val="2"/>
      <charset val="186"/>
    </font>
    <font>
      <u/>
      <sz val="10"/>
      <color indexed="39"/>
      <name val="Arial Narrow"/>
      <family val="2"/>
      <charset val="186"/>
    </font>
    <font>
      <b/>
      <sz val="24"/>
      <color indexed="8"/>
      <name val="Arial"/>
      <family val="2"/>
      <charset val="186"/>
    </font>
    <font>
      <i/>
      <sz val="10"/>
      <color indexed="23"/>
      <name val="Arial"/>
      <family val="2"/>
      <charset val="186"/>
    </font>
    <font>
      <sz val="10"/>
      <color indexed="16"/>
      <name val="Arial"/>
      <family val="2"/>
      <charset val="186"/>
    </font>
    <font>
      <b/>
      <sz val="10"/>
      <color indexed="9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b/>
      <sz val="12"/>
      <name val="Arial"/>
      <family val="2"/>
      <charset val="186"/>
    </font>
    <font>
      <b/>
      <sz val="12"/>
      <color indexed="1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sz val="1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16"/>
        <bgColor indexed="10"/>
      </patternFill>
    </fill>
    <fill>
      <patternFill patternType="lightUp">
        <fgColor theme="1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36">
    <xf numFmtId="0" fontId="0" fillId="0" borderId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41" fillId="2" borderId="0" applyNumberFormat="0" applyBorder="0" applyAlignment="0" applyProtection="0"/>
    <xf numFmtId="0" fontId="31" fillId="3" borderId="0" applyNumberFormat="0" applyBorder="0" applyAlignment="0" applyProtection="0"/>
    <xf numFmtId="0" fontId="41" fillId="3" borderId="0" applyNumberFormat="0" applyBorder="0" applyAlignment="0" applyProtection="0"/>
    <xf numFmtId="0" fontId="3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9" fillId="5" borderId="0" applyNumberFormat="0" applyBorder="0" applyAlignment="0" applyProtection="0"/>
    <xf numFmtId="0" fontId="2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2" fillId="0" borderId="0"/>
    <xf numFmtId="0" fontId="11" fillId="0" borderId="0"/>
    <xf numFmtId="0" fontId="44" fillId="0" borderId="0"/>
    <xf numFmtId="0" fontId="12" fillId="0" borderId="0"/>
    <xf numFmtId="0" fontId="25" fillId="0" borderId="0"/>
    <xf numFmtId="0" fontId="11" fillId="0" borderId="0"/>
    <xf numFmtId="0" fontId="11" fillId="0" borderId="0"/>
    <xf numFmtId="0" fontId="2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164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hidden="1"/>
    </xf>
    <xf numFmtId="0" fontId="1" fillId="0" borderId="5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45" fillId="0" borderId="0" xfId="0" applyFont="1" applyAlignment="1">
      <alignment horizontal="center"/>
    </xf>
    <xf numFmtId="0" fontId="46" fillId="0" borderId="0" xfId="0" applyFont="1"/>
    <xf numFmtId="0" fontId="46" fillId="0" borderId="0" xfId="0" applyFont="1" applyAlignment="1">
      <alignment horizontal="center"/>
    </xf>
    <xf numFmtId="0" fontId="47" fillId="0" borderId="0" xfId="0" applyFont="1"/>
    <xf numFmtId="49" fontId="47" fillId="0" borderId="0" xfId="0" applyNumberFormat="1" applyFont="1" applyAlignment="1">
      <alignment horizontal="right"/>
    </xf>
    <xf numFmtId="0" fontId="48" fillId="0" borderId="0" xfId="0" applyFont="1"/>
    <xf numFmtId="0" fontId="45" fillId="0" borderId="0" xfId="0" applyFont="1"/>
    <xf numFmtId="0" fontId="49" fillId="0" borderId="0" xfId="0" applyFont="1"/>
    <xf numFmtId="0" fontId="50" fillId="0" borderId="0" xfId="0" applyFont="1"/>
    <xf numFmtId="49" fontId="51" fillId="0" borderId="0" xfId="0" applyNumberFormat="1" applyFont="1" applyAlignment="1">
      <alignment horizontal="right"/>
    </xf>
    <xf numFmtId="0" fontId="52" fillId="0" borderId="0" xfId="0" applyFont="1" applyAlignment="1">
      <alignment horizontal="left"/>
    </xf>
    <xf numFmtId="0" fontId="51" fillId="0" borderId="0" xfId="0" applyFont="1"/>
    <xf numFmtId="49" fontId="53" fillId="0" borderId="0" xfId="0" applyNumberFormat="1" applyFont="1" applyAlignment="1">
      <alignment horizontal="right"/>
    </xf>
    <xf numFmtId="0" fontId="54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50" fillId="0" borderId="12" xfId="0" applyFont="1" applyBorder="1" applyAlignment="1">
      <alignment horizontal="center"/>
    </xf>
    <xf numFmtId="49" fontId="50" fillId="0" borderId="13" xfId="0" applyNumberFormat="1" applyFont="1" applyBorder="1" applyAlignment="1">
      <alignment horizontal="center"/>
    </xf>
    <xf numFmtId="49" fontId="50" fillId="0" borderId="14" xfId="0" applyNumberFormat="1" applyFont="1" applyBorder="1" applyAlignment="1">
      <alignment horizontal="center"/>
    </xf>
    <xf numFmtId="0" fontId="50" fillId="0" borderId="15" xfId="0" applyFont="1" applyBorder="1" applyAlignment="1">
      <alignment horizontal="center"/>
    </xf>
    <xf numFmtId="49" fontId="50" fillId="0" borderId="16" xfId="0" applyNumberFormat="1" applyFont="1" applyBorder="1" applyAlignment="1">
      <alignment horizontal="center"/>
    </xf>
    <xf numFmtId="49" fontId="50" fillId="0" borderId="17" xfId="0" applyNumberFormat="1" applyFont="1" applyBorder="1" applyAlignment="1">
      <alignment horizontal="center"/>
    </xf>
    <xf numFmtId="0" fontId="55" fillId="0" borderId="0" xfId="0" applyFont="1" applyAlignment="1">
      <alignment horizontal="left"/>
    </xf>
    <xf numFmtId="0" fontId="11" fillId="0" borderId="0" xfId="0" applyFont="1" applyProtection="1">
      <protection hidden="1"/>
    </xf>
    <xf numFmtId="0" fontId="13" fillId="0" borderId="0" xfId="0" applyFont="1" applyAlignment="1">
      <alignment horizontal="right"/>
    </xf>
    <xf numFmtId="0" fontId="14" fillId="0" borderId="0" xfId="17" applyFont="1"/>
    <xf numFmtId="0" fontId="15" fillId="0" borderId="0" xfId="17" applyFont="1"/>
    <xf numFmtId="0" fontId="16" fillId="0" borderId="0" xfId="17" applyFont="1"/>
    <xf numFmtId="0" fontId="17" fillId="0" borderId="0" xfId="17" applyFont="1"/>
    <xf numFmtId="0" fontId="20" fillId="0" borderId="0" xfId="18" applyFont="1"/>
    <xf numFmtId="0" fontId="21" fillId="0" borderId="0" xfId="18" applyFont="1"/>
    <xf numFmtId="0" fontId="22" fillId="0" borderId="0" xfId="18" applyFont="1"/>
    <xf numFmtId="0" fontId="15" fillId="0" borderId="0" xfId="18" applyFont="1"/>
    <xf numFmtId="0" fontId="15" fillId="0" borderId="0" xfId="17" applyFont="1" applyAlignment="1">
      <alignment horizontal="right"/>
    </xf>
    <xf numFmtId="0" fontId="15" fillId="0" borderId="18" xfId="17" applyFont="1" applyBorder="1"/>
    <xf numFmtId="0" fontId="24" fillId="0" borderId="19" xfId="18" applyFont="1" applyBorder="1" applyAlignment="1">
      <alignment horizontal="center"/>
    </xf>
    <xf numFmtId="0" fontId="15" fillId="0" borderId="20" xfId="18" applyFont="1" applyBorder="1"/>
    <xf numFmtId="0" fontId="18" fillId="0" borderId="21" xfId="18" applyFont="1" applyBorder="1" applyAlignment="1">
      <alignment horizontal="center"/>
    </xf>
    <xf numFmtId="0" fontId="15" fillId="0" borderId="22" xfId="18" applyFont="1" applyBorder="1"/>
    <xf numFmtId="0" fontId="15" fillId="0" borderId="23" xfId="18" applyFont="1" applyBorder="1"/>
    <xf numFmtId="0" fontId="15" fillId="0" borderId="21" xfId="18" applyFont="1" applyBorder="1" applyAlignment="1">
      <alignment horizontal="right"/>
    </xf>
    <xf numFmtId="0" fontId="15" fillId="0" borderId="24" xfId="18" applyFont="1" applyBorder="1" applyAlignment="1">
      <alignment horizontal="right"/>
    </xf>
    <xf numFmtId="0" fontId="15" fillId="0" borderId="25" xfId="18" applyFont="1" applyBorder="1"/>
    <xf numFmtId="0" fontId="16" fillId="0" borderId="0" xfId="18" applyFont="1"/>
    <xf numFmtId="0" fontId="15" fillId="0" borderId="18" xfId="17" applyFont="1" applyBorder="1" applyAlignment="1">
      <alignment horizontal="right"/>
    </xf>
    <xf numFmtId="0" fontId="15" fillId="0" borderId="18" xfId="18" applyFont="1" applyBorder="1"/>
    <xf numFmtId="49" fontId="51" fillId="0" borderId="0" xfId="0" applyNumberFormat="1" applyFont="1" applyAlignment="1">
      <alignment horizontal="left"/>
    </xf>
    <xf numFmtId="49" fontId="18" fillId="0" borderId="0" xfId="17" applyNumberFormat="1" applyFont="1" applyAlignment="1">
      <alignment horizontal="right"/>
    </xf>
    <xf numFmtId="0" fontId="18" fillId="0" borderId="0" xfId="17" applyFont="1"/>
    <xf numFmtId="0" fontId="5" fillId="6" borderId="1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4" fillId="6" borderId="27" xfId="0" applyFont="1" applyFill="1" applyBorder="1" applyAlignment="1">
      <alignment horizontal="center"/>
    </xf>
    <xf numFmtId="0" fontId="1" fillId="0" borderId="27" xfId="0" applyFont="1" applyBorder="1" applyAlignment="1" applyProtection="1">
      <alignment horizontal="center"/>
      <protection locked="0"/>
    </xf>
    <xf numFmtId="0" fontId="50" fillId="0" borderId="28" xfId="0" applyFont="1" applyBorder="1" applyAlignment="1">
      <alignment horizontal="center"/>
    </xf>
    <xf numFmtId="49" fontId="50" fillId="0" borderId="29" xfId="0" applyNumberFormat="1" applyFont="1" applyBorder="1" applyAlignment="1">
      <alignment horizontal="center"/>
    </xf>
    <xf numFmtId="49" fontId="50" fillId="0" borderId="30" xfId="0" applyNumberFormat="1" applyFont="1" applyBorder="1" applyAlignment="1">
      <alignment horizontal="center"/>
    </xf>
    <xf numFmtId="0" fontId="4" fillId="6" borderId="31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4" fillId="6" borderId="32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1" fillId="0" borderId="32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49" fontId="56" fillId="0" borderId="0" xfId="0" applyNumberFormat="1" applyFont="1" applyAlignment="1">
      <alignment horizontal="left"/>
    </xf>
    <xf numFmtId="0" fontId="1" fillId="0" borderId="33" xfId="0" applyFont="1" applyBorder="1" applyAlignment="1" applyProtection="1">
      <alignment horizontal="center"/>
      <protection locked="0"/>
    </xf>
    <xf numFmtId="0" fontId="5" fillId="6" borderId="0" xfId="0" applyFont="1" applyFill="1" applyAlignment="1">
      <alignment horizontal="center"/>
    </xf>
    <xf numFmtId="0" fontId="3" fillId="0" borderId="34" xfId="0" applyFont="1" applyBorder="1" applyAlignment="1" applyProtection="1">
      <alignment horizontal="center"/>
      <protection locked="0"/>
    </xf>
    <xf numFmtId="0" fontId="54" fillId="0" borderId="6" xfId="0" applyFont="1" applyBorder="1" applyAlignment="1">
      <alignment horizontal="center"/>
    </xf>
    <xf numFmtId="0" fontId="54" fillId="0" borderId="6" xfId="0" applyFont="1" applyBorder="1" applyAlignment="1">
      <alignment horizontal="left" indent="1"/>
    </xf>
    <xf numFmtId="0" fontId="57" fillId="0" borderId="0" xfId="0" applyFont="1" applyAlignment="1">
      <alignment horizontal="center"/>
    </xf>
    <xf numFmtId="20" fontId="50" fillId="0" borderId="35" xfId="0" applyNumberFormat="1" applyFont="1" applyBorder="1" applyAlignment="1">
      <alignment horizontal="center"/>
    </xf>
    <xf numFmtId="0" fontId="50" fillId="0" borderId="36" xfId="0" applyFont="1" applyBorder="1" applyAlignment="1">
      <alignment horizontal="center"/>
    </xf>
    <xf numFmtId="0" fontId="50" fillId="0" borderId="37" xfId="0" applyFont="1" applyBorder="1" applyAlignment="1">
      <alignment horizontal="center"/>
    </xf>
    <xf numFmtId="0" fontId="50" fillId="0" borderId="36" xfId="0" applyFont="1" applyBorder="1" applyAlignment="1">
      <alignment horizontal="left" indent="1"/>
    </xf>
    <xf numFmtId="0" fontId="50" fillId="0" borderId="38" xfId="0" applyFont="1" applyBorder="1" applyAlignment="1">
      <alignment horizontal="left" indent="1"/>
    </xf>
    <xf numFmtId="0" fontId="58" fillId="0" borderId="0" xfId="0" applyFont="1" applyAlignment="1">
      <alignment horizontal="center"/>
    </xf>
    <xf numFmtId="20" fontId="50" fillId="0" borderId="39" xfId="0" applyNumberFormat="1" applyFont="1" applyBorder="1" applyAlignment="1">
      <alignment horizontal="center"/>
    </xf>
    <xf numFmtId="0" fontId="50" fillId="0" borderId="40" xfId="0" applyFont="1" applyBorder="1" applyAlignment="1">
      <alignment horizontal="center"/>
    </xf>
    <xf numFmtId="20" fontId="50" fillId="0" borderId="41" xfId="0" applyNumberFormat="1" applyFont="1" applyBorder="1" applyAlignment="1">
      <alignment horizontal="center"/>
    </xf>
    <xf numFmtId="0" fontId="50" fillId="0" borderId="42" xfId="0" applyFont="1" applyBorder="1" applyAlignment="1">
      <alignment horizontal="center"/>
    </xf>
    <xf numFmtId="0" fontId="50" fillId="0" borderId="42" xfId="0" applyFont="1" applyBorder="1" applyAlignment="1">
      <alignment horizontal="left" indent="1"/>
    </xf>
    <xf numFmtId="0" fontId="50" fillId="0" borderId="43" xfId="0" applyFont="1" applyBorder="1" applyAlignment="1">
      <alignment horizontal="left" indent="1"/>
    </xf>
    <xf numFmtId="0" fontId="50" fillId="0" borderId="37" xfId="0" applyFont="1" applyBorder="1" applyAlignment="1">
      <alignment horizontal="left" indent="1"/>
    </xf>
    <xf numFmtId="0" fontId="50" fillId="0" borderId="44" xfId="0" applyFont="1" applyBorder="1" applyAlignment="1">
      <alignment horizontal="left" indent="1"/>
    </xf>
    <xf numFmtId="0" fontId="50" fillId="0" borderId="45" xfId="0" applyFont="1" applyBorder="1" applyAlignment="1">
      <alignment horizontal="center"/>
    </xf>
    <xf numFmtId="0" fontId="50" fillId="0" borderId="45" xfId="0" applyFont="1" applyBorder="1" applyAlignment="1">
      <alignment horizontal="left" indent="1"/>
    </xf>
    <xf numFmtId="0" fontId="50" fillId="0" borderId="46" xfId="0" applyFont="1" applyBorder="1" applyAlignment="1">
      <alignment horizontal="left" indent="1"/>
    </xf>
    <xf numFmtId="0" fontId="32" fillId="0" borderId="0" xfId="0" applyFont="1" applyAlignment="1">
      <alignment horizontal="left"/>
    </xf>
    <xf numFmtId="0" fontId="54" fillId="0" borderId="47" xfId="0" applyFont="1" applyBorder="1" applyAlignment="1">
      <alignment horizontal="center"/>
    </xf>
    <xf numFmtId="0" fontId="42" fillId="0" borderId="1" xfId="0" applyFont="1" applyBorder="1" applyAlignment="1" applyProtection="1">
      <alignment horizontal="center"/>
      <protection locked="0"/>
    </xf>
    <xf numFmtId="0" fontId="42" fillId="0" borderId="5" xfId="0" applyFont="1" applyBorder="1" applyAlignment="1" applyProtection="1">
      <alignment horizontal="center"/>
      <protection locked="0"/>
    </xf>
    <xf numFmtId="0" fontId="43" fillId="6" borderId="0" xfId="0" applyFont="1" applyFill="1" applyAlignment="1">
      <alignment horizontal="center"/>
    </xf>
    <xf numFmtId="0" fontId="15" fillId="0" borderId="0" xfId="17" applyFont="1" applyAlignment="1">
      <alignment horizontal="left"/>
    </xf>
    <xf numFmtId="0" fontId="16" fillId="0" borderId="18" xfId="17" applyFont="1" applyBorder="1" applyAlignment="1">
      <alignment horizontal="left"/>
    </xf>
    <xf numFmtId="0" fontId="15" fillId="0" borderId="0" xfId="17" applyFont="1" applyAlignment="1"/>
    <xf numFmtId="0" fontId="21" fillId="0" borderId="67" xfId="18" applyFont="1" applyBorder="1" applyAlignment="1"/>
    <xf numFmtId="0" fontId="15" fillId="0" borderId="0" xfId="18" applyFont="1" applyAlignment="1"/>
    <xf numFmtId="0" fontId="15" fillId="0" borderId="0" xfId="18" applyFont="1" applyBorder="1"/>
    <xf numFmtId="0" fontId="15" fillId="0" borderId="0" xfId="17" applyFont="1" applyBorder="1"/>
    <xf numFmtId="0" fontId="15" fillId="0" borderId="67" xfId="17" applyFont="1" applyBorder="1"/>
    <xf numFmtId="0" fontId="15" fillId="0" borderId="0" xfId="18" applyFont="1" applyBorder="1" applyAlignment="1">
      <alignment horizontal="right"/>
    </xf>
    <xf numFmtId="0" fontId="15" fillId="0" borderId="68" xfId="18" applyFont="1" applyBorder="1"/>
    <xf numFmtId="0" fontId="15" fillId="0" borderId="69" xfId="18" applyFont="1" applyBorder="1" applyAlignment="1">
      <alignment horizontal="right"/>
    </xf>
    <xf numFmtId="0" fontId="15" fillId="0" borderId="22" xfId="17" applyFont="1" applyBorder="1"/>
    <xf numFmtId="0" fontId="15" fillId="0" borderId="24" xfId="17" applyFont="1" applyBorder="1" applyAlignment="1">
      <alignment horizontal="right"/>
    </xf>
    <xf numFmtId="0" fontId="15" fillId="0" borderId="70" xfId="17" applyFont="1" applyBorder="1"/>
    <xf numFmtId="164" fontId="59" fillId="0" borderId="0" xfId="0" applyNumberFormat="1" applyFont="1" applyAlignment="1">
      <alignment horizontal="left"/>
    </xf>
    <xf numFmtId="0" fontId="54" fillId="0" borderId="47" xfId="0" applyFont="1" applyBorder="1" applyAlignment="1">
      <alignment horizontal="center"/>
    </xf>
    <xf numFmtId="0" fontId="54" fillId="0" borderId="48" xfId="0" applyFont="1" applyBorder="1" applyAlignment="1">
      <alignment horizontal="center"/>
    </xf>
    <xf numFmtId="0" fontId="54" fillId="0" borderId="49" xfId="0" applyFont="1" applyBorder="1" applyAlignment="1">
      <alignment horizontal="center"/>
    </xf>
    <xf numFmtId="0" fontId="9" fillId="0" borderId="60" xfId="0" applyFont="1" applyBorder="1" applyAlignment="1" applyProtection="1">
      <alignment horizontal="center" vertical="center"/>
      <protection locked="0"/>
    </xf>
    <xf numFmtId="0" fontId="9" fillId="0" borderId="61" xfId="0" applyFont="1" applyBorder="1" applyAlignment="1" applyProtection="1">
      <alignment horizontal="center" vertical="center"/>
      <protection locked="0"/>
    </xf>
    <xf numFmtId="0" fontId="9" fillId="0" borderId="62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9" fillId="0" borderId="63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>
      <alignment horizontal="left" vertical="center" wrapText="1" indent="1"/>
    </xf>
    <xf numFmtId="0" fontId="7" fillId="0" borderId="51" xfId="0" applyFont="1" applyBorder="1" applyAlignment="1">
      <alignment horizontal="left" vertical="center" wrapText="1" indent="1"/>
    </xf>
    <xf numFmtId="0" fontId="7" fillId="0" borderId="52" xfId="0" applyFont="1" applyBorder="1" applyAlignment="1">
      <alignment horizontal="left" vertical="center" wrapText="1" indent="1"/>
    </xf>
    <xf numFmtId="0" fontId="8" fillId="0" borderId="58" xfId="0" applyFont="1" applyBorder="1" applyAlignment="1" applyProtection="1">
      <alignment horizontal="center" vertical="center"/>
      <protection hidden="1"/>
    </xf>
    <xf numFmtId="0" fontId="8" fillId="0" borderId="51" xfId="0" applyFont="1" applyBorder="1" applyAlignment="1" applyProtection="1">
      <alignment horizontal="center" vertical="center"/>
      <protection hidden="1"/>
    </xf>
    <xf numFmtId="0" fontId="3" fillId="0" borderId="59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8" fillId="0" borderId="50" xfId="0" applyFont="1" applyBorder="1" applyAlignment="1" applyProtection="1">
      <alignment horizontal="center" vertical="center"/>
      <protection hidden="1"/>
    </xf>
    <xf numFmtId="0" fontId="8" fillId="0" borderId="52" xfId="0" applyFont="1" applyBorder="1" applyAlignment="1" applyProtection="1">
      <alignment horizontal="center" vertical="center"/>
      <protection hidden="1"/>
    </xf>
    <xf numFmtId="0" fontId="7" fillId="0" borderId="50" xfId="0" applyFont="1" applyBorder="1" applyAlignment="1">
      <alignment horizontal="left" vertical="center" indent="1"/>
    </xf>
    <xf numFmtId="0" fontId="7" fillId="0" borderId="51" xfId="0" applyFont="1" applyBorder="1" applyAlignment="1">
      <alignment horizontal="left" vertical="center" indent="1"/>
    </xf>
    <xf numFmtId="0" fontId="7" fillId="0" borderId="52" xfId="0" applyFont="1" applyBorder="1" applyAlignment="1">
      <alignment horizontal="left" vertical="center" indent="1"/>
    </xf>
    <xf numFmtId="0" fontId="3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left" vertical="center" indent="1"/>
    </xf>
    <xf numFmtId="0" fontId="8" fillId="0" borderId="65" xfId="0" applyFont="1" applyBorder="1" applyAlignment="1" applyProtection="1">
      <alignment horizontal="center" vertical="center"/>
      <protection hidden="1"/>
    </xf>
    <xf numFmtId="0" fontId="9" fillId="0" borderId="66" xfId="0" applyFont="1" applyBorder="1" applyAlignment="1" applyProtection="1">
      <alignment horizontal="center" vertical="center"/>
      <protection locked="0"/>
    </xf>
    <xf numFmtId="0" fontId="15" fillId="0" borderId="0" xfId="18" applyFont="1" applyAlignment="1">
      <alignment horizontal="right"/>
    </xf>
    <xf numFmtId="0" fontId="15" fillId="0" borderId="0" xfId="17" applyFont="1" applyAlignment="1"/>
    <xf numFmtId="0" fontId="15" fillId="0" borderId="0" xfId="18" applyFont="1" applyAlignment="1"/>
    <xf numFmtId="0" fontId="15" fillId="0" borderId="0" xfId="17" applyFont="1" applyAlignment="1">
      <alignment horizontal="left"/>
    </xf>
    <xf numFmtId="0" fontId="21" fillId="0" borderId="0" xfId="18" applyFont="1" applyAlignment="1"/>
    <xf numFmtId="0" fontId="19" fillId="0" borderId="0" xfId="17" applyFont="1" applyAlignment="1"/>
    <xf numFmtId="0" fontId="21" fillId="0" borderId="0" xfId="18" applyFont="1" applyAlignment="1">
      <alignment horizontal="left" indent="1"/>
    </xf>
    <xf numFmtId="0" fontId="23" fillId="0" borderId="0" xfId="18" applyFont="1" applyAlignment="1"/>
  </cellXfs>
  <cellStyles count="36">
    <cellStyle name="Accent" xfId="1" xr:uid="{00000000-0005-0000-0000-000000000000}"/>
    <cellStyle name="Accent 1" xfId="2" xr:uid="{00000000-0005-0000-0000-000001000000}"/>
    <cellStyle name="Accent 1 2" xfId="3" xr:uid="{00000000-0005-0000-0000-000002000000}"/>
    <cellStyle name="Accent 2" xfId="4" xr:uid="{00000000-0005-0000-0000-000003000000}"/>
    <cellStyle name="Accent 2 2" xfId="5" xr:uid="{00000000-0005-0000-0000-000004000000}"/>
    <cellStyle name="Accent 3" xfId="6" xr:uid="{00000000-0005-0000-0000-000005000000}"/>
    <cellStyle name="Accent 3 2" xfId="7" xr:uid="{00000000-0005-0000-0000-000006000000}"/>
    <cellStyle name="Accent 4" xfId="8" xr:uid="{00000000-0005-0000-0000-000007000000}"/>
    <cellStyle name="Error" xfId="9" xr:uid="{00000000-0005-0000-0000-000008000000}"/>
    <cellStyle name="Error 2" xfId="10" xr:uid="{00000000-0005-0000-0000-000009000000}"/>
    <cellStyle name="Footnote" xfId="11" xr:uid="{00000000-0005-0000-0000-00000A000000}"/>
    <cellStyle name="Footnote 2" xfId="12" xr:uid="{00000000-0005-0000-0000-00000B000000}"/>
    <cellStyle name="Heading" xfId="13" xr:uid="{00000000-0005-0000-0000-00000C000000}"/>
    <cellStyle name="Heading 2" xfId="14" xr:uid="{00000000-0005-0000-0000-00000D000000}"/>
    <cellStyle name="Hüperlink 2" xfId="15" xr:uid="{00000000-0005-0000-0000-00000E000000}"/>
    <cellStyle name="Normaallaad 2" xfId="16" xr:uid="{00000000-0005-0000-0000-00000F000000}"/>
    <cellStyle name="Normaallaad 2 2" xfId="17" xr:uid="{00000000-0005-0000-0000-000010000000}"/>
    <cellStyle name="Normaallaad 2 2 2" xfId="18" xr:uid="{00000000-0005-0000-0000-000011000000}"/>
    <cellStyle name="Normaallaad 2 2 2 2" xfId="19" xr:uid="{00000000-0005-0000-0000-000012000000}"/>
    <cellStyle name="Normaallaad 2 2 3" xfId="20" xr:uid="{00000000-0005-0000-0000-000013000000}"/>
    <cellStyle name="Normaallaad 2 3" xfId="21" xr:uid="{00000000-0005-0000-0000-000014000000}"/>
    <cellStyle name="Normaallaad 2 4" xfId="22" xr:uid="{00000000-0005-0000-0000-000015000000}"/>
    <cellStyle name="Normaallaad 3" xfId="23" xr:uid="{00000000-0005-0000-0000-000016000000}"/>
    <cellStyle name="Normaallaad 4" xfId="24" xr:uid="{00000000-0005-0000-0000-000017000000}"/>
    <cellStyle name="Normaallaad 5" xfId="25" xr:uid="{00000000-0005-0000-0000-000018000000}"/>
    <cellStyle name="Normaallaad 5 2" xfId="26" xr:uid="{00000000-0005-0000-0000-000019000000}"/>
    <cellStyle name="Normaallaad 6" xfId="27" xr:uid="{00000000-0005-0000-0000-00001A000000}"/>
    <cellStyle name="Normaallaad 6 2" xfId="28" xr:uid="{00000000-0005-0000-0000-00001B000000}"/>
    <cellStyle name="Normal" xfId="0" builtinId="0"/>
    <cellStyle name="Normal 2" xfId="29" xr:uid="{00000000-0005-0000-0000-00001D000000}"/>
    <cellStyle name="Status" xfId="30" xr:uid="{00000000-0005-0000-0000-00001E000000}"/>
    <cellStyle name="Status 2" xfId="31" xr:uid="{00000000-0005-0000-0000-00001F000000}"/>
    <cellStyle name="Text" xfId="32" xr:uid="{00000000-0005-0000-0000-000020000000}"/>
    <cellStyle name="Text 2" xfId="33" xr:uid="{00000000-0005-0000-0000-000021000000}"/>
    <cellStyle name="Warning" xfId="34" xr:uid="{00000000-0005-0000-0000-000022000000}"/>
    <cellStyle name="Warning 2" xfId="35" xr:uid="{00000000-0005-0000-0000-00002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opLeftCell="A4" zoomScaleNormal="100" workbookViewId="0">
      <selection activeCell="H13" sqref="H13"/>
    </sheetView>
  </sheetViews>
  <sheetFormatPr defaultColWidth="8.81640625" defaultRowHeight="13" x14ac:dyDescent="0.3"/>
  <cols>
    <col min="1" max="1" width="7.54296875" style="21" customWidth="1"/>
    <col min="2" max="2" width="7.54296875" style="21" hidden="1" customWidth="1"/>
    <col min="3" max="3" width="5.453125" style="20" hidden="1" customWidth="1"/>
    <col min="4" max="4" width="5.453125" style="20" customWidth="1"/>
    <col min="5" max="6" width="31.1796875" style="20" bestFit="1" customWidth="1"/>
    <col min="7" max="7" width="3.453125" style="20" customWidth="1"/>
    <col min="8" max="8" width="6.54296875" style="20" customWidth="1"/>
    <col min="9" max="9" width="3.54296875" style="20" customWidth="1"/>
    <col min="10" max="10" width="6.54296875" style="20" customWidth="1"/>
    <col min="11" max="11" width="5.54296875" style="20" customWidth="1"/>
    <col min="12" max="13" width="8.81640625" style="20"/>
    <col min="14" max="15" width="28.81640625" style="20" bestFit="1" customWidth="1"/>
    <col min="16" max="16384" width="8.81640625" style="20"/>
  </cols>
  <sheetData>
    <row r="1" spans="1:15" ht="18.75" customHeight="1" x14ac:dyDescent="0.45">
      <c r="A1" s="29" t="s">
        <v>0</v>
      </c>
      <c r="B1" s="29"/>
      <c r="C1" s="29"/>
      <c r="D1" s="29"/>
      <c r="E1" s="29"/>
      <c r="F1" s="29"/>
      <c r="G1" s="19"/>
    </row>
    <row r="2" spans="1:15" s="22" customFormat="1" ht="15.5" x14ac:dyDescent="0.35">
      <c r="A2" s="40" t="s">
        <v>1</v>
      </c>
      <c r="B2" s="40"/>
      <c r="F2" s="85" t="s">
        <v>2</v>
      </c>
      <c r="G2" s="23"/>
    </row>
    <row r="3" spans="1:15" s="22" customFormat="1" ht="15.5" x14ac:dyDescent="0.35">
      <c r="A3" s="109" t="s">
        <v>3</v>
      </c>
      <c r="B3" s="40"/>
      <c r="F3" s="85"/>
    </row>
    <row r="4" spans="1:15" s="22" customFormat="1" ht="15.5" x14ac:dyDescent="0.35">
      <c r="A4" s="40"/>
      <c r="B4" s="40"/>
      <c r="F4" s="28" t="s">
        <v>4</v>
      </c>
      <c r="G4" s="30" t="s">
        <v>5</v>
      </c>
    </row>
    <row r="5" spans="1:15" s="24" customFormat="1" ht="18" customHeight="1" x14ac:dyDescent="0.35">
      <c r="A5" s="24" t="s">
        <v>6</v>
      </c>
      <c r="G5" s="64" t="s">
        <v>7</v>
      </c>
    </row>
    <row r="6" spans="1:15" ht="26.5" customHeight="1" x14ac:dyDescent="0.3">
      <c r="A6" s="128">
        <v>44702</v>
      </c>
      <c r="B6" s="128"/>
      <c r="C6" s="128"/>
      <c r="D6" s="128"/>
      <c r="E6" s="128"/>
    </row>
    <row r="7" spans="1:15" s="27" customFormat="1" ht="16.399999999999999" customHeight="1" x14ac:dyDescent="0.35">
      <c r="A7" s="89" t="s">
        <v>8</v>
      </c>
      <c r="B7" s="110" t="s">
        <v>9</v>
      </c>
      <c r="C7" s="110" t="s">
        <v>10</v>
      </c>
      <c r="D7" s="110" t="s">
        <v>11</v>
      </c>
      <c r="E7" s="90" t="s">
        <v>12</v>
      </c>
      <c r="F7" s="90" t="s">
        <v>12</v>
      </c>
      <c r="G7" s="91"/>
      <c r="H7" s="129" t="s">
        <v>13</v>
      </c>
      <c r="I7" s="130"/>
      <c r="J7" s="131"/>
    </row>
    <row r="8" spans="1:15" s="27" customFormat="1" ht="16.399999999999999" customHeight="1" x14ac:dyDescent="0.35">
      <c r="A8" s="92">
        <v>0.54166666666666663</v>
      </c>
      <c r="B8" s="93">
        <v>60</v>
      </c>
      <c r="C8" s="94">
        <v>0</v>
      </c>
      <c r="D8" s="93">
        <v>11</v>
      </c>
      <c r="E8" s="95" t="s">
        <v>14</v>
      </c>
      <c r="F8" s="96" t="s">
        <v>15</v>
      </c>
      <c r="G8" s="97"/>
      <c r="H8" s="34">
        <v>19</v>
      </c>
      <c r="I8" s="35" t="s">
        <v>16</v>
      </c>
      <c r="J8" s="36" t="s">
        <v>17</v>
      </c>
      <c r="N8"/>
      <c r="O8"/>
    </row>
    <row r="9" spans="1:15" s="27" customFormat="1" ht="16.399999999999999" customHeight="1" x14ac:dyDescent="0.35">
      <c r="A9" s="98">
        <f>A8+TIME(0,B9+C9,0)</f>
        <v>0.58333333333333326</v>
      </c>
      <c r="B9" s="93">
        <v>60</v>
      </c>
      <c r="C9" s="93">
        <v>0</v>
      </c>
      <c r="D9" s="99">
        <f>D8+1</f>
        <v>12</v>
      </c>
      <c r="E9" s="95" t="s">
        <v>18</v>
      </c>
      <c r="F9" s="96" t="s">
        <v>19</v>
      </c>
      <c r="G9" s="97"/>
      <c r="H9" s="37">
        <v>14</v>
      </c>
      <c r="I9" s="38" t="s">
        <v>16</v>
      </c>
      <c r="J9" s="39" t="s">
        <v>20</v>
      </c>
      <c r="N9"/>
      <c r="O9"/>
    </row>
    <row r="10" spans="1:15" s="27" customFormat="1" ht="16.399999999999999" customHeight="1" x14ac:dyDescent="0.35">
      <c r="A10" s="98">
        <f>A9+TIME(0,B10+C10,0)</f>
        <v>0.65277777777777768</v>
      </c>
      <c r="B10" s="93">
        <v>60</v>
      </c>
      <c r="C10" s="93">
        <v>40</v>
      </c>
      <c r="D10" s="99">
        <f>D9+1</f>
        <v>13</v>
      </c>
      <c r="E10" s="95" t="s">
        <v>21</v>
      </c>
      <c r="F10" s="96" t="s">
        <v>14</v>
      </c>
      <c r="G10" s="97"/>
      <c r="H10" s="37">
        <v>19</v>
      </c>
      <c r="I10" s="38" t="s">
        <v>16</v>
      </c>
      <c r="J10" s="39" t="s">
        <v>22</v>
      </c>
      <c r="N10"/>
      <c r="O10"/>
    </row>
    <row r="11" spans="1:15" s="27" customFormat="1" ht="16.399999999999999" customHeight="1" x14ac:dyDescent="0.35">
      <c r="A11" s="98">
        <f>A10+TIME(0,B11+C11,0)</f>
        <v>0.69444444444444431</v>
      </c>
      <c r="B11" s="93">
        <v>60</v>
      </c>
      <c r="C11" s="93">
        <v>0</v>
      </c>
      <c r="D11" s="99">
        <f>D10+1</f>
        <v>14</v>
      </c>
      <c r="E11" s="95" t="s">
        <v>15</v>
      </c>
      <c r="F11" s="96" t="s">
        <v>18</v>
      </c>
      <c r="G11" s="97"/>
      <c r="H11" s="37">
        <v>31</v>
      </c>
      <c r="I11" s="38" t="s">
        <v>16</v>
      </c>
      <c r="J11" s="39" t="s">
        <v>23</v>
      </c>
      <c r="N11"/>
      <c r="O11"/>
    </row>
    <row r="12" spans="1:15" s="27" customFormat="1" ht="16.399999999999999" customHeight="1" x14ac:dyDescent="0.35">
      <c r="A12" s="100">
        <f>A11+TIME(0,B12+C12,0)</f>
        <v>0.76388888888888873</v>
      </c>
      <c r="B12" s="101">
        <v>60</v>
      </c>
      <c r="C12" s="101">
        <v>40</v>
      </c>
      <c r="D12" s="101">
        <f>D11+1</f>
        <v>15</v>
      </c>
      <c r="E12" s="102" t="s">
        <v>19</v>
      </c>
      <c r="F12" s="103" t="s">
        <v>21</v>
      </c>
      <c r="G12" s="97"/>
      <c r="H12" s="73">
        <v>19</v>
      </c>
      <c r="I12" s="74" t="s">
        <v>16</v>
      </c>
      <c r="J12" s="75" t="s">
        <v>24</v>
      </c>
      <c r="N12"/>
      <c r="O12"/>
    </row>
    <row r="13" spans="1:15" ht="26.5" customHeight="1" x14ac:dyDescent="0.3">
      <c r="A13" s="128">
        <f>A6+1</f>
        <v>44703</v>
      </c>
      <c r="B13" s="128"/>
      <c r="C13" s="128"/>
      <c r="D13" s="128"/>
      <c r="E13" s="128"/>
      <c r="N13"/>
      <c r="O13"/>
    </row>
    <row r="14" spans="1:15" s="27" customFormat="1" ht="15.75" customHeight="1" x14ac:dyDescent="0.35">
      <c r="A14" s="92">
        <v>0.41666666666666669</v>
      </c>
      <c r="B14" s="94">
        <v>60</v>
      </c>
      <c r="C14" s="94">
        <v>0</v>
      </c>
      <c r="D14" s="94">
        <v>16</v>
      </c>
      <c r="E14" s="104" t="s">
        <v>18</v>
      </c>
      <c r="F14" s="105" t="s">
        <v>14</v>
      </c>
      <c r="G14" s="97"/>
      <c r="H14" s="34">
        <v>15</v>
      </c>
      <c r="I14" s="35" t="s">
        <v>16</v>
      </c>
      <c r="J14" s="36" t="s">
        <v>25</v>
      </c>
      <c r="N14"/>
      <c r="O14"/>
    </row>
    <row r="15" spans="1:15" s="27" customFormat="1" ht="15.75" customHeight="1" x14ac:dyDescent="0.35">
      <c r="A15" s="98">
        <f>A14+TIME(0,B15+C15,0)</f>
        <v>0.45833333333333337</v>
      </c>
      <c r="B15" s="93">
        <v>60</v>
      </c>
      <c r="C15" s="93">
        <v>0</v>
      </c>
      <c r="D15" s="99">
        <f>D14+1</f>
        <v>17</v>
      </c>
      <c r="E15" s="95" t="s">
        <v>15</v>
      </c>
      <c r="F15" s="96" t="s">
        <v>21</v>
      </c>
      <c r="G15" s="97"/>
      <c r="H15" s="37">
        <v>14</v>
      </c>
      <c r="I15" s="38" t="s">
        <v>16</v>
      </c>
      <c r="J15" s="39" t="s">
        <v>26</v>
      </c>
      <c r="N15"/>
      <c r="O15"/>
    </row>
    <row r="16" spans="1:15" s="27" customFormat="1" ht="15.75" customHeight="1" x14ac:dyDescent="0.35">
      <c r="A16" s="98">
        <f>A15+TIME(0,B16+C16,0)</f>
        <v>0.52777777777777779</v>
      </c>
      <c r="B16" s="93">
        <v>60</v>
      </c>
      <c r="C16" s="93">
        <v>40</v>
      </c>
      <c r="D16" s="99">
        <f>D15+1</f>
        <v>18</v>
      </c>
      <c r="E16" s="95" t="s">
        <v>14</v>
      </c>
      <c r="F16" s="96" t="s">
        <v>19</v>
      </c>
      <c r="G16" s="97"/>
      <c r="H16" s="37">
        <v>6</v>
      </c>
      <c r="I16" s="38" t="s">
        <v>16</v>
      </c>
      <c r="J16" s="39" t="s">
        <v>20</v>
      </c>
      <c r="N16"/>
      <c r="O16"/>
    </row>
    <row r="17" spans="1:15" s="27" customFormat="1" ht="15.75" customHeight="1" x14ac:dyDescent="0.35">
      <c r="A17" s="98">
        <f>A16+TIME(0,B17+C17,0)</f>
        <v>0.56944444444444442</v>
      </c>
      <c r="B17" s="93">
        <v>60</v>
      </c>
      <c r="C17" s="93">
        <v>0</v>
      </c>
      <c r="D17" s="99">
        <f>D16+1</f>
        <v>19</v>
      </c>
      <c r="E17" s="95" t="s">
        <v>21</v>
      </c>
      <c r="F17" s="96" t="s">
        <v>18</v>
      </c>
      <c r="G17" s="97"/>
      <c r="H17" s="37">
        <v>15</v>
      </c>
      <c r="I17" s="38" t="s">
        <v>16</v>
      </c>
      <c r="J17" s="39" t="s">
        <v>27</v>
      </c>
      <c r="N17"/>
      <c r="O17"/>
    </row>
    <row r="18" spans="1:15" s="27" customFormat="1" ht="15.75" customHeight="1" x14ac:dyDescent="0.35">
      <c r="A18" s="100">
        <f>A17+TIME(0,B18+C18,0)</f>
        <v>0.63888888888888884</v>
      </c>
      <c r="B18" s="106">
        <v>60</v>
      </c>
      <c r="C18" s="106">
        <v>40</v>
      </c>
      <c r="D18" s="101">
        <f>D17+1</f>
        <v>20</v>
      </c>
      <c r="E18" s="107" t="s">
        <v>19</v>
      </c>
      <c r="F18" s="108" t="s">
        <v>15</v>
      </c>
      <c r="G18" s="97"/>
      <c r="H18" s="73">
        <v>17</v>
      </c>
      <c r="I18" s="74" t="s">
        <v>16</v>
      </c>
      <c r="J18" s="75" t="s">
        <v>28</v>
      </c>
      <c r="N18"/>
      <c r="O18"/>
    </row>
  </sheetData>
  <mergeCells count="3">
    <mergeCell ref="A6:E6"/>
    <mergeCell ref="H7:J7"/>
    <mergeCell ref="A13:E13"/>
  </mergeCells>
  <printOptions horizontalCentered="1"/>
  <pageMargins left="0.70866141732283472" right="0.19685039370078741" top="0.47244094488188981" bottom="0.27559055118110237" header="0.39370078740157483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1"/>
  <sheetViews>
    <sheetView topLeftCell="A4" zoomScaleNormal="100" workbookViewId="0">
      <selection activeCell="R17" sqref="R17"/>
    </sheetView>
  </sheetViews>
  <sheetFormatPr defaultRowHeight="12.5" x14ac:dyDescent="0.25"/>
  <cols>
    <col min="1" max="1" width="4.54296875" customWidth="1"/>
    <col min="2" max="2" width="37.54296875" customWidth="1"/>
    <col min="3" max="12" width="4.81640625" customWidth="1"/>
    <col min="13" max="14" width="6.54296875" customWidth="1"/>
  </cols>
  <sheetData>
    <row r="1" spans="1:16" s="20" customFormat="1" ht="18.5" x14ac:dyDescent="0.45">
      <c r="A1" s="25" t="s">
        <v>0</v>
      </c>
      <c r="B1" s="25"/>
      <c r="C1" s="26"/>
      <c r="D1" s="26"/>
      <c r="E1" s="26"/>
      <c r="F1" s="26"/>
      <c r="G1" s="26"/>
      <c r="H1" s="26"/>
      <c r="I1" s="26"/>
      <c r="J1" s="26"/>
      <c r="K1" s="21"/>
      <c r="L1" s="21"/>
    </row>
    <row r="2" spans="1:16" s="20" customFormat="1" ht="25.5" customHeight="1" x14ac:dyDescent="0.45">
      <c r="A2" s="25" t="s">
        <v>29</v>
      </c>
      <c r="B2" s="25"/>
      <c r="C2" s="25"/>
      <c r="D2" s="25"/>
      <c r="E2" s="25"/>
      <c r="F2" s="25"/>
      <c r="L2" s="31" t="s">
        <v>30</v>
      </c>
      <c r="M2" s="33" t="s">
        <v>5</v>
      </c>
    </row>
    <row r="3" spans="1:16" s="20" customFormat="1" ht="18.5" x14ac:dyDescent="0.45">
      <c r="A3" s="32" t="str">
        <f>Ajakava!A3</f>
        <v>(sündinud 2008-2011)</v>
      </c>
      <c r="B3" s="25"/>
      <c r="E3" s="25"/>
      <c r="F3" s="25"/>
      <c r="G3" s="25"/>
      <c r="H3" s="25"/>
      <c r="I3" s="25"/>
      <c r="J3" s="25"/>
      <c r="L3" s="31" t="s">
        <v>4</v>
      </c>
      <c r="M3" s="33" t="s">
        <v>5</v>
      </c>
    </row>
    <row r="4" spans="1:16" s="20" customFormat="1" ht="15" thickBot="1" x14ac:dyDescent="0.4">
      <c r="A4" s="21"/>
      <c r="G4" s="27"/>
      <c r="H4" s="27"/>
      <c r="I4" s="27"/>
      <c r="J4" s="27"/>
      <c r="K4" s="21"/>
      <c r="L4" s="21"/>
    </row>
    <row r="5" spans="1:16" ht="25.5" customHeight="1" thickBot="1" x14ac:dyDescent="0.3">
      <c r="A5" s="15"/>
      <c r="B5" s="18" t="s">
        <v>31</v>
      </c>
      <c r="C5" s="135">
        <v>1</v>
      </c>
      <c r="D5" s="136"/>
      <c r="E5" s="135">
        <v>2</v>
      </c>
      <c r="F5" s="136"/>
      <c r="G5" s="135">
        <v>3</v>
      </c>
      <c r="H5" s="136"/>
      <c r="I5" s="135">
        <v>4</v>
      </c>
      <c r="J5" s="136"/>
      <c r="K5" s="135">
        <v>5</v>
      </c>
      <c r="L5" s="136"/>
      <c r="M5" s="135" t="s">
        <v>32</v>
      </c>
      <c r="N5" s="136"/>
      <c r="O5" s="16" t="s">
        <v>33</v>
      </c>
      <c r="P5" s="17" t="s">
        <v>34</v>
      </c>
    </row>
    <row r="6" spans="1:16" ht="16.5" customHeight="1" thickTop="1" x14ac:dyDescent="0.35">
      <c r="A6" s="146">
        <v>1</v>
      </c>
      <c r="B6" s="138" t="s">
        <v>35</v>
      </c>
      <c r="C6" s="69"/>
      <c r="D6" s="76"/>
      <c r="E6" s="72">
        <v>2</v>
      </c>
      <c r="F6" s="81">
        <v>2</v>
      </c>
      <c r="G6" s="72">
        <v>2</v>
      </c>
      <c r="H6" s="81">
        <v>2</v>
      </c>
      <c r="I6" s="86">
        <v>2</v>
      </c>
      <c r="J6" s="86">
        <v>2</v>
      </c>
      <c r="K6" s="72">
        <v>2</v>
      </c>
      <c r="L6" s="81">
        <v>2</v>
      </c>
      <c r="M6" s="7"/>
      <c r="N6" s="8"/>
      <c r="O6" s="141">
        <f>SUM(C6:L6)</f>
        <v>16</v>
      </c>
      <c r="P6" s="132" t="s">
        <v>56</v>
      </c>
    </row>
    <row r="7" spans="1:16" ht="15.75" customHeight="1" x14ac:dyDescent="0.35">
      <c r="A7" s="144"/>
      <c r="B7" s="139"/>
      <c r="C7" s="67"/>
      <c r="D7" s="77"/>
      <c r="E7" s="1">
        <v>22</v>
      </c>
      <c r="F7" s="82">
        <v>17</v>
      </c>
      <c r="G7" s="1">
        <v>16</v>
      </c>
      <c r="H7" s="82">
        <v>19</v>
      </c>
      <c r="I7" s="4">
        <v>22</v>
      </c>
      <c r="J7" s="4">
        <v>23</v>
      </c>
      <c r="K7" s="1">
        <v>26</v>
      </c>
      <c r="L7" s="82">
        <v>23</v>
      </c>
      <c r="M7" s="9">
        <f>SUBTOTAL(9,C7:L7)</f>
        <v>168</v>
      </c>
      <c r="N7" s="10">
        <f>SUM(M7-N8)</f>
        <v>94</v>
      </c>
      <c r="O7" s="142"/>
      <c r="P7" s="133"/>
    </row>
    <row r="8" spans="1:16" ht="16.5" customHeight="1" x14ac:dyDescent="0.35">
      <c r="A8" s="145"/>
      <c r="B8" s="140"/>
      <c r="C8" s="70"/>
      <c r="D8" s="78"/>
      <c r="E8" s="2">
        <v>9</v>
      </c>
      <c r="F8" s="83">
        <v>11</v>
      </c>
      <c r="G8" s="2">
        <v>12</v>
      </c>
      <c r="H8" s="83">
        <v>8</v>
      </c>
      <c r="I8" s="5">
        <v>6</v>
      </c>
      <c r="J8" s="5">
        <v>14</v>
      </c>
      <c r="K8" s="2">
        <v>8</v>
      </c>
      <c r="L8" s="83">
        <v>6</v>
      </c>
      <c r="M8" s="11"/>
      <c r="N8" s="12">
        <f>SUBTOTAL(9,C8:L8)</f>
        <v>74</v>
      </c>
      <c r="O8" s="142"/>
      <c r="P8" s="134"/>
    </row>
    <row r="9" spans="1:16" ht="15.65" customHeight="1" x14ac:dyDescent="0.35">
      <c r="A9" s="143">
        <v>2</v>
      </c>
      <c r="B9" s="149" t="s">
        <v>36</v>
      </c>
      <c r="C9" s="3">
        <v>0</v>
      </c>
      <c r="D9" s="3">
        <v>0</v>
      </c>
      <c r="E9" s="71"/>
      <c r="F9" s="79"/>
      <c r="G9" s="72">
        <v>2</v>
      </c>
      <c r="H9" s="81">
        <v>0</v>
      </c>
      <c r="I9" s="86">
        <v>2</v>
      </c>
      <c r="J9" s="86">
        <v>2</v>
      </c>
      <c r="K9" s="72">
        <v>2</v>
      </c>
      <c r="L9" s="81">
        <v>2</v>
      </c>
      <c r="M9" s="7"/>
      <c r="N9" s="8"/>
      <c r="O9" s="147">
        <f>SUM(C9:L9)</f>
        <v>10</v>
      </c>
      <c r="P9" s="137" t="s">
        <v>57</v>
      </c>
    </row>
    <row r="10" spans="1:16" ht="15.75" customHeight="1" x14ac:dyDescent="0.35">
      <c r="A10" s="144"/>
      <c r="B10" s="150"/>
      <c r="C10" s="4">
        <v>9</v>
      </c>
      <c r="D10" s="4">
        <v>11</v>
      </c>
      <c r="E10" s="67"/>
      <c r="F10" s="77"/>
      <c r="G10" s="1">
        <v>15</v>
      </c>
      <c r="H10" s="82">
        <v>14</v>
      </c>
      <c r="I10" s="4">
        <v>19</v>
      </c>
      <c r="J10" s="4">
        <v>31</v>
      </c>
      <c r="K10" s="1">
        <v>25</v>
      </c>
      <c r="L10" s="82">
        <v>32</v>
      </c>
      <c r="M10" s="9">
        <f>SUBTOTAL(9,C10:L10)</f>
        <v>156</v>
      </c>
      <c r="N10" s="10">
        <f>SUM(M10-N11)</f>
        <v>29</v>
      </c>
      <c r="O10" s="142"/>
      <c r="P10" s="133"/>
    </row>
    <row r="11" spans="1:16" ht="16.5" customHeight="1" x14ac:dyDescent="0.35">
      <c r="A11" s="145"/>
      <c r="B11" s="151"/>
      <c r="C11" s="5">
        <v>22</v>
      </c>
      <c r="D11" s="5">
        <v>17</v>
      </c>
      <c r="E11" s="70"/>
      <c r="F11" s="78"/>
      <c r="G11" s="2">
        <v>11</v>
      </c>
      <c r="H11" s="83">
        <v>15</v>
      </c>
      <c r="I11" s="5">
        <v>16</v>
      </c>
      <c r="J11" s="5">
        <v>17</v>
      </c>
      <c r="K11" s="2">
        <v>10</v>
      </c>
      <c r="L11" s="83">
        <v>19</v>
      </c>
      <c r="M11" s="11"/>
      <c r="N11" s="12">
        <f>SUBTOTAL(9,C11:L11)</f>
        <v>127</v>
      </c>
      <c r="O11" s="148"/>
      <c r="P11" s="134"/>
    </row>
    <row r="12" spans="1:16" ht="15.75" customHeight="1" x14ac:dyDescent="0.35">
      <c r="A12" s="143">
        <v>3</v>
      </c>
      <c r="B12" s="138" t="s">
        <v>37</v>
      </c>
      <c r="C12" s="72">
        <v>0</v>
      </c>
      <c r="D12" s="81">
        <v>0</v>
      </c>
      <c r="E12" s="72">
        <v>0</v>
      </c>
      <c r="F12" s="81">
        <v>2</v>
      </c>
      <c r="G12" s="71"/>
      <c r="H12" s="79"/>
      <c r="I12" s="72">
        <v>2</v>
      </c>
      <c r="J12" s="81">
        <v>2</v>
      </c>
      <c r="K12" s="72">
        <v>2</v>
      </c>
      <c r="L12" s="81">
        <v>2</v>
      </c>
      <c r="M12" s="7"/>
      <c r="N12" s="8"/>
      <c r="O12" s="147">
        <f>SUM(C12:L12)</f>
        <v>10</v>
      </c>
      <c r="P12" s="137" t="s">
        <v>58</v>
      </c>
    </row>
    <row r="13" spans="1:16" ht="15.75" customHeight="1" x14ac:dyDescent="0.35">
      <c r="A13" s="144"/>
      <c r="B13" s="139"/>
      <c r="C13" s="1">
        <v>12</v>
      </c>
      <c r="D13" s="82">
        <v>8</v>
      </c>
      <c r="E13" s="1">
        <v>11</v>
      </c>
      <c r="F13" s="82">
        <v>15</v>
      </c>
      <c r="G13" s="67"/>
      <c r="H13" s="77"/>
      <c r="I13" s="1">
        <v>20</v>
      </c>
      <c r="J13" s="82">
        <v>15</v>
      </c>
      <c r="K13" s="1">
        <v>18</v>
      </c>
      <c r="L13" s="82">
        <v>19</v>
      </c>
      <c r="M13" s="9">
        <f>SUBTOTAL(9,C13:L13)</f>
        <v>118</v>
      </c>
      <c r="N13" s="10">
        <f>SUM(M13-N14)</f>
        <v>2</v>
      </c>
      <c r="O13" s="142"/>
      <c r="P13" s="133"/>
    </row>
    <row r="14" spans="1:16" ht="16.5" customHeight="1" x14ac:dyDescent="0.35">
      <c r="A14" s="145"/>
      <c r="B14" s="140"/>
      <c r="C14" s="2">
        <v>16</v>
      </c>
      <c r="D14" s="83">
        <v>19</v>
      </c>
      <c r="E14" s="2">
        <v>15</v>
      </c>
      <c r="F14" s="83">
        <v>14</v>
      </c>
      <c r="G14" s="70"/>
      <c r="H14" s="78"/>
      <c r="I14" s="2">
        <v>14</v>
      </c>
      <c r="J14" s="83">
        <v>14</v>
      </c>
      <c r="K14" s="2">
        <v>11</v>
      </c>
      <c r="L14" s="83">
        <v>13</v>
      </c>
      <c r="M14" s="11"/>
      <c r="N14" s="12">
        <f>SUBTOTAL(9,C14:L14)</f>
        <v>116</v>
      </c>
      <c r="O14" s="148"/>
      <c r="P14" s="134"/>
    </row>
    <row r="15" spans="1:16" ht="16.5" customHeight="1" x14ac:dyDescent="0.35">
      <c r="A15" s="143">
        <v>4</v>
      </c>
      <c r="B15" s="138" t="s">
        <v>38</v>
      </c>
      <c r="C15" s="111">
        <v>0</v>
      </c>
      <c r="D15" s="112">
        <v>0</v>
      </c>
      <c r="E15" s="111">
        <v>0</v>
      </c>
      <c r="F15" s="112">
        <v>0</v>
      </c>
      <c r="G15" s="111">
        <v>0</v>
      </c>
      <c r="H15" s="112">
        <v>0</v>
      </c>
      <c r="I15" s="113"/>
      <c r="J15" s="113"/>
      <c r="K15" s="111">
        <v>2</v>
      </c>
      <c r="L15" s="112">
        <v>0</v>
      </c>
      <c r="M15" s="7"/>
      <c r="N15" s="8"/>
      <c r="O15" s="147">
        <f>SUM(C15:L15)</f>
        <v>2</v>
      </c>
      <c r="P15" s="137" t="s">
        <v>51</v>
      </c>
    </row>
    <row r="16" spans="1:16" ht="16.5" customHeight="1" x14ac:dyDescent="0.35">
      <c r="A16" s="144"/>
      <c r="B16" s="139"/>
      <c r="C16" s="1">
        <v>6</v>
      </c>
      <c r="D16" s="82">
        <v>14</v>
      </c>
      <c r="E16" s="1">
        <v>16</v>
      </c>
      <c r="F16" s="82">
        <v>17</v>
      </c>
      <c r="G16" s="1">
        <v>14</v>
      </c>
      <c r="H16" s="82">
        <v>14</v>
      </c>
      <c r="I16" s="87"/>
      <c r="J16" s="87"/>
      <c r="K16" s="1">
        <v>13</v>
      </c>
      <c r="L16" s="82">
        <v>15</v>
      </c>
      <c r="M16" s="9">
        <f>SUBTOTAL(9,C16:L16)</f>
        <v>109</v>
      </c>
      <c r="N16" s="10">
        <f>SUM(M16-N17)</f>
        <v>-42</v>
      </c>
      <c r="O16" s="142"/>
      <c r="P16" s="133"/>
    </row>
    <row r="17" spans="1:16" ht="16.5" customHeight="1" x14ac:dyDescent="0.35">
      <c r="A17" s="145"/>
      <c r="B17" s="140"/>
      <c r="C17" s="1">
        <v>22</v>
      </c>
      <c r="D17" s="82">
        <v>23</v>
      </c>
      <c r="E17" s="1">
        <v>19</v>
      </c>
      <c r="F17" s="82">
        <v>31</v>
      </c>
      <c r="G17" s="1">
        <v>20</v>
      </c>
      <c r="H17" s="82">
        <v>15</v>
      </c>
      <c r="I17" s="87"/>
      <c r="J17" s="87"/>
      <c r="K17" s="1">
        <v>3</v>
      </c>
      <c r="L17" s="82">
        <v>18</v>
      </c>
      <c r="M17" s="11"/>
      <c r="N17" s="12">
        <f>SUBTOTAL(9,C17:L17)</f>
        <v>151</v>
      </c>
      <c r="O17" s="148"/>
      <c r="P17" s="134"/>
    </row>
    <row r="18" spans="1:16" ht="15.75" customHeight="1" x14ac:dyDescent="0.35">
      <c r="A18" s="143">
        <v>5</v>
      </c>
      <c r="B18" s="138" t="s">
        <v>39</v>
      </c>
      <c r="C18" s="72">
        <v>0</v>
      </c>
      <c r="D18" s="81">
        <v>0</v>
      </c>
      <c r="E18" s="72">
        <v>0</v>
      </c>
      <c r="F18" s="81">
        <v>0</v>
      </c>
      <c r="G18" s="72">
        <v>0</v>
      </c>
      <c r="H18" s="81">
        <v>0</v>
      </c>
      <c r="I18" s="86">
        <v>0</v>
      </c>
      <c r="J18" s="86">
        <v>2</v>
      </c>
      <c r="K18" s="71"/>
      <c r="L18" s="79"/>
      <c r="M18" s="7"/>
      <c r="N18" s="8"/>
      <c r="O18" s="147">
        <f>SUM(C18:L18)</f>
        <v>2</v>
      </c>
      <c r="P18" s="137" t="s">
        <v>54</v>
      </c>
    </row>
    <row r="19" spans="1:16" ht="15" customHeight="1" x14ac:dyDescent="0.35">
      <c r="A19" s="144"/>
      <c r="B19" s="150"/>
      <c r="C19" s="1">
        <v>8</v>
      </c>
      <c r="D19" s="82">
        <v>6</v>
      </c>
      <c r="E19" s="1">
        <v>10</v>
      </c>
      <c r="F19" s="82">
        <v>19</v>
      </c>
      <c r="G19" s="1">
        <v>11</v>
      </c>
      <c r="H19" s="82">
        <v>13</v>
      </c>
      <c r="I19" s="4">
        <v>3</v>
      </c>
      <c r="J19" s="4">
        <v>18</v>
      </c>
      <c r="K19" s="67"/>
      <c r="L19" s="77"/>
      <c r="M19" s="9">
        <f>SUBTOTAL(9,C19:L19)</f>
        <v>88</v>
      </c>
      <c r="N19" s="10">
        <f>SUM(M19-N20)</f>
        <v>-83</v>
      </c>
      <c r="O19" s="142"/>
      <c r="P19" s="133"/>
    </row>
    <row r="20" spans="1:16" ht="15.75" customHeight="1" thickBot="1" x14ac:dyDescent="0.4">
      <c r="A20" s="152"/>
      <c r="B20" s="153"/>
      <c r="C20" s="6">
        <v>26</v>
      </c>
      <c r="D20" s="84">
        <v>23</v>
      </c>
      <c r="E20" s="6">
        <v>25</v>
      </c>
      <c r="F20" s="84">
        <v>32</v>
      </c>
      <c r="G20" s="6">
        <v>18</v>
      </c>
      <c r="H20" s="84">
        <v>19</v>
      </c>
      <c r="I20" s="88">
        <v>13</v>
      </c>
      <c r="J20" s="88">
        <v>15</v>
      </c>
      <c r="K20" s="68"/>
      <c r="L20" s="80"/>
      <c r="M20" s="13"/>
      <c r="N20" s="14">
        <f>SUBTOTAL(9,C20:L20)</f>
        <v>171</v>
      </c>
      <c r="O20" s="154"/>
      <c r="P20" s="155"/>
    </row>
    <row r="21" spans="1:16" ht="13" x14ac:dyDescent="0.3">
      <c r="K21" s="42" t="str">
        <f>IF(M21&lt;&gt;N21,"! Väravate vahe ei ole õige. Andmete sisestus pooleli või tulemused sisestatud valesti =&gt;&gt;"," ")</f>
        <v xml:space="preserve"> </v>
      </c>
      <c r="L21" s="42"/>
      <c r="M21" s="41">
        <f>SUM(M6:M20)</f>
        <v>639</v>
      </c>
      <c r="N21" s="41">
        <f>N20+N14+N11+N8+N17</f>
        <v>639</v>
      </c>
    </row>
  </sheetData>
  <mergeCells count="26">
    <mergeCell ref="A18:A20"/>
    <mergeCell ref="B18:B20"/>
    <mergeCell ref="O18:O20"/>
    <mergeCell ref="P18:P20"/>
    <mergeCell ref="A15:A17"/>
    <mergeCell ref="O15:O17"/>
    <mergeCell ref="P15:P17"/>
    <mergeCell ref="B15:B17"/>
    <mergeCell ref="B9:B11"/>
    <mergeCell ref="O9:O11"/>
    <mergeCell ref="A12:A14"/>
    <mergeCell ref="A6:A8"/>
    <mergeCell ref="A9:A11"/>
    <mergeCell ref="P9:P11"/>
    <mergeCell ref="O12:O14"/>
    <mergeCell ref="P6:P8"/>
    <mergeCell ref="G5:H5"/>
    <mergeCell ref="K5:L5"/>
    <mergeCell ref="P12:P14"/>
    <mergeCell ref="B6:B8"/>
    <mergeCell ref="M5:N5"/>
    <mergeCell ref="O6:O8"/>
    <mergeCell ref="I5:J5"/>
    <mergeCell ref="C5:D5"/>
    <mergeCell ref="E5:F5"/>
    <mergeCell ref="B12:B14"/>
  </mergeCells>
  <phoneticPr fontId="0" type="noConversion"/>
  <pageMargins left="0.51181102362204722" right="0.23622047244094491" top="0.59055118110236227" bottom="0.31496062992125984" header="0.51181102362204722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tabSelected="1" topLeftCell="A13" workbookViewId="0">
      <selection activeCell="D26" sqref="D26:E26"/>
    </sheetView>
  </sheetViews>
  <sheetFormatPr defaultColWidth="9.1796875" defaultRowHeight="13" x14ac:dyDescent="0.3"/>
  <cols>
    <col min="1" max="1" width="7.81640625" style="44" customWidth="1"/>
    <col min="2" max="2" width="23.6328125" style="44" customWidth="1"/>
    <col min="3" max="3" width="1.1796875" style="44" customWidth="1"/>
    <col min="4" max="4" width="7.81640625" style="44" customWidth="1"/>
    <col min="5" max="5" width="21.54296875" style="44" customWidth="1"/>
    <col min="6" max="6" width="1.1796875" style="44" customWidth="1"/>
    <col min="7" max="7" width="8.54296875" style="44" customWidth="1"/>
    <col min="8" max="8" width="21.54296875" style="44" customWidth="1"/>
    <col min="9" max="16384" width="9.1796875" style="44"/>
  </cols>
  <sheetData>
    <row r="1" spans="1:8" ht="18.5" x14ac:dyDescent="0.45">
      <c r="A1" s="43" t="str">
        <f>Tabel!A1</f>
        <v>2022 EESTI MEISTRIVÕISTLUSED KÄSIPALLIS</v>
      </c>
    </row>
    <row r="2" spans="1:8" ht="18.5" x14ac:dyDescent="0.45">
      <c r="A2" s="43" t="str">
        <f>Tabel!A2</f>
        <v>NEIDUDE C2 KLASS</v>
      </c>
      <c r="E2" s="65" t="str">
        <f>Tabel!L2</f>
        <v>12.03.-13.03.2022</v>
      </c>
      <c r="F2" s="66"/>
      <c r="G2" s="66" t="str">
        <f>Tabel!M2</f>
        <v>KEHRA</v>
      </c>
    </row>
    <row r="3" spans="1:8" ht="14.5" x14ac:dyDescent="0.35">
      <c r="A3" s="46" t="str">
        <f>Tabel!A3</f>
        <v>(sündinud 2008-2011)</v>
      </c>
      <c r="E3" s="65" t="str">
        <f>Tabel!L3</f>
        <v>21.05.-22.05.2022</v>
      </c>
      <c r="F3" s="66"/>
      <c r="G3" s="66" t="str">
        <f>Tabel!M3</f>
        <v>KEHRA</v>
      </c>
    </row>
    <row r="5" spans="1:8" ht="14.5" x14ac:dyDescent="0.35">
      <c r="A5" s="161" t="s">
        <v>40</v>
      </c>
      <c r="B5" s="161"/>
      <c r="C5" s="161"/>
    </row>
    <row r="6" spans="1:8" s="50" customFormat="1" ht="15.5" x14ac:dyDescent="0.35">
      <c r="A6" s="47"/>
      <c r="B6" s="48" t="s">
        <v>41</v>
      </c>
      <c r="C6" s="47"/>
      <c r="D6" s="162" t="s">
        <v>42</v>
      </c>
      <c r="E6" s="162"/>
      <c r="F6" s="49"/>
      <c r="G6" s="163" t="s">
        <v>43</v>
      </c>
      <c r="H6" s="163"/>
    </row>
    <row r="7" spans="1:8" x14ac:dyDescent="0.3">
      <c r="A7" s="51" t="s">
        <v>44</v>
      </c>
      <c r="B7" s="157" t="s">
        <v>19</v>
      </c>
      <c r="C7" s="157"/>
      <c r="D7" s="157" t="s">
        <v>45</v>
      </c>
      <c r="E7" s="157"/>
      <c r="G7" s="116" t="s">
        <v>46</v>
      </c>
      <c r="H7" s="116"/>
    </row>
    <row r="8" spans="1:8" x14ac:dyDescent="0.3">
      <c r="A8" s="51" t="s">
        <v>47</v>
      </c>
      <c r="B8" s="157" t="s">
        <v>15</v>
      </c>
      <c r="C8" s="157"/>
      <c r="D8" s="157" t="s">
        <v>48</v>
      </c>
      <c r="E8" s="157"/>
      <c r="G8" s="157" t="s">
        <v>112</v>
      </c>
      <c r="H8" s="157"/>
    </row>
    <row r="9" spans="1:8" x14ac:dyDescent="0.3">
      <c r="A9" s="51" t="s">
        <v>49</v>
      </c>
      <c r="B9" s="157" t="s">
        <v>108</v>
      </c>
      <c r="C9" s="157"/>
      <c r="D9" s="157" t="s">
        <v>109</v>
      </c>
      <c r="E9" s="157"/>
      <c r="G9" s="116" t="s">
        <v>50</v>
      </c>
      <c r="H9" s="116"/>
    </row>
    <row r="10" spans="1:8" x14ac:dyDescent="0.3">
      <c r="A10" s="51" t="s">
        <v>51</v>
      </c>
      <c r="B10" s="157" t="s">
        <v>18</v>
      </c>
      <c r="C10" s="157"/>
      <c r="D10" s="157" t="s">
        <v>52</v>
      </c>
      <c r="E10" s="157"/>
      <c r="G10" s="157" t="s">
        <v>53</v>
      </c>
      <c r="H10" s="157"/>
    </row>
    <row r="11" spans="1:8" x14ac:dyDescent="0.3">
      <c r="A11" s="51" t="s">
        <v>54</v>
      </c>
      <c r="B11" s="157" t="s">
        <v>14</v>
      </c>
      <c r="C11" s="157"/>
      <c r="D11" s="157" t="s">
        <v>111</v>
      </c>
      <c r="E11" s="157"/>
      <c r="G11" s="157" t="s">
        <v>55</v>
      </c>
      <c r="H11" s="157"/>
    </row>
    <row r="12" spans="1:8" ht="7.5" customHeight="1" thickBot="1" x14ac:dyDescent="0.35">
      <c r="A12" s="52"/>
      <c r="B12" s="52"/>
      <c r="D12" s="52"/>
      <c r="E12" s="52"/>
      <c r="G12" s="52"/>
      <c r="H12" s="52"/>
    </row>
    <row r="13" spans="1:8" ht="21" thickTop="1" x14ac:dyDescent="0.45">
      <c r="A13" s="53" t="s">
        <v>56</v>
      </c>
      <c r="B13" s="54" t="str">
        <f>IF(B7&gt;0,B7,"")</f>
        <v>HC Kehra/Pärnu/Padise</v>
      </c>
      <c r="D13" s="53" t="s">
        <v>57</v>
      </c>
      <c r="E13" s="54" t="str">
        <f>IF(B8&gt;0,B8,"")</f>
        <v>HC Tallinn</v>
      </c>
      <c r="G13" s="53" t="s">
        <v>58</v>
      </c>
      <c r="H13" s="54" t="str">
        <f>IF(B9&gt;0,B9,"")</f>
        <v>SK Reval-Sport/Mustamäe</v>
      </c>
    </row>
    <row r="14" spans="1:8" ht="14.5" x14ac:dyDescent="0.35">
      <c r="A14" s="55">
        <v>1</v>
      </c>
      <c r="B14" s="56" t="s">
        <v>59</v>
      </c>
      <c r="D14" s="55">
        <v>1</v>
      </c>
      <c r="E14" s="56" t="s">
        <v>60</v>
      </c>
      <c r="G14" s="55">
        <v>1</v>
      </c>
      <c r="H14" s="56" t="s">
        <v>61</v>
      </c>
    </row>
    <row r="15" spans="1:8" ht="14.5" x14ac:dyDescent="0.35">
      <c r="A15" s="55">
        <v>2</v>
      </c>
      <c r="B15" s="56" t="s">
        <v>62</v>
      </c>
      <c r="D15" s="55">
        <v>2</v>
      </c>
      <c r="E15" s="56" t="s">
        <v>63</v>
      </c>
      <c r="G15" s="55">
        <v>2</v>
      </c>
      <c r="H15" s="56" t="s">
        <v>64</v>
      </c>
    </row>
    <row r="16" spans="1:8" ht="14.5" x14ac:dyDescent="0.35">
      <c r="A16" s="55">
        <v>3</v>
      </c>
      <c r="B16" s="56" t="s">
        <v>65</v>
      </c>
      <c r="D16" s="55">
        <v>3</v>
      </c>
      <c r="E16" s="56" t="s">
        <v>66</v>
      </c>
      <c r="G16" s="55">
        <v>3</v>
      </c>
      <c r="H16" s="56" t="s">
        <v>67</v>
      </c>
    </row>
    <row r="17" spans="1:9" ht="14.5" x14ac:dyDescent="0.35">
      <c r="A17" s="55">
        <v>4</v>
      </c>
      <c r="B17" s="56" t="s">
        <v>68</v>
      </c>
      <c r="D17" s="55">
        <v>4</v>
      </c>
      <c r="E17" s="56" t="s">
        <v>69</v>
      </c>
      <c r="G17" s="55">
        <v>4</v>
      </c>
      <c r="H17" s="56" t="s">
        <v>70</v>
      </c>
    </row>
    <row r="18" spans="1:9" ht="14.5" x14ac:dyDescent="0.35">
      <c r="A18" s="55">
        <v>5</v>
      </c>
      <c r="B18" s="56" t="s">
        <v>71</v>
      </c>
      <c r="D18" s="55">
        <v>5</v>
      </c>
      <c r="E18" s="56" t="s">
        <v>72</v>
      </c>
      <c r="G18" s="55">
        <v>5</v>
      </c>
      <c r="H18" s="56" t="s">
        <v>73</v>
      </c>
    </row>
    <row r="19" spans="1:9" ht="14.5" x14ac:dyDescent="0.35">
      <c r="A19" s="55">
        <v>6</v>
      </c>
      <c r="B19" s="56" t="s">
        <v>74</v>
      </c>
      <c r="D19" s="55">
        <v>6</v>
      </c>
      <c r="E19" s="56" t="s">
        <v>75</v>
      </c>
      <c r="G19" s="55">
        <v>6</v>
      </c>
      <c r="H19" s="56" t="s">
        <v>76</v>
      </c>
    </row>
    <row r="20" spans="1:9" ht="14.5" x14ac:dyDescent="0.35">
      <c r="A20" s="55">
        <v>7</v>
      </c>
      <c r="B20" s="56" t="s">
        <v>77</v>
      </c>
      <c r="D20" s="55">
        <v>7</v>
      </c>
      <c r="E20" s="56" t="s">
        <v>78</v>
      </c>
      <c r="G20" s="55">
        <v>7</v>
      </c>
      <c r="H20" s="56" t="s">
        <v>79</v>
      </c>
    </row>
    <row r="21" spans="1:9" ht="14.5" x14ac:dyDescent="0.35">
      <c r="A21" s="55">
        <v>8</v>
      </c>
      <c r="B21" s="56" t="s">
        <v>80</v>
      </c>
      <c r="D21" s="55">
        <v>8</v>
      </c>
      <c r="E21" s="56" t="s">
        <v>81</v>
      </c>
      <c r="G21" s="55">
        <v>8</v>
      </c>
      <c r="H21" s="56" t="s">
        <v>82</v>
      </c>
    </row>
    <row r="22" spans="1:9" ht="14.5" x14ac:dyDescent="0.35">
      <c r="A22" s="55">
        <v>9</v>
      </c>
      <c r="B22" s="56" t="s">
        <v>83</v>
      </c>
      <c r="D22" s="124" t="s">
        <v>95</v>
      </c>
      <c r="E22" s="123" t="s">
        <v>113</v>
      </c>
      <c r="G22" s="55">
        <v>9</v>
      </c>
      <c r="H22" s="56" t="s">
        <v>84</v>
      </c>
    </row>
    <row r="23" spans="1:9" ht="15" thickBot="1" x14ac:dyDescent="0.4">
      <c r="A23" s="55">
        <v>10</v>
      </c>
      <c r="B23" s="56" t="s">
        <v>85</v>
      </c>
      <c r="D23" s="59" t="s">
        <v>95</v>
      </c>
      <c r="E23" s="119" t="s">
        <v>110</v>
      </c>
      <c r="F23" s="127"/>
      <c r="G23" s="55">
        <v>10</v>
      </c>
      <c r="H23" s="56" t="s">
        <v>86</v>
      </c>
    </row>
    <row r="24" spans="1:9" ht="15" thickTop="1" x14ac:dyDescent="0.35">
      <c r="A24" s="55">
        <v>11</v>
      </c>
      <c r="B24" s="56" t="s">
        <v>87</v>
      </c>
      <c r="E24" s="121"/>
      <c r="G24" s="55">
        <v>11</v>
      </c>
      <c r="H24" s="56" t="s">
        <v>88</v>
      </c>
    </row>
    <row r="25" spans="1:9" ht="14.5" x14ac:dyDescent="0.35">
      <c r="A25" s="55">
        <v>12</v>
      </c>
      <c r="B25" s="56" t="s">
        <v>89</v>
      </c>
      <c r="G25" s="55">
        <v>12</v>
      </c>
      <c r="H25" s="56" t="s">
        <v>90</v>
      </c>
    </row>
    <row r="26" spans="1:9" ht="14.5" x14ac:dyDescent="0.35">
      <c r="A26" s="55">
        <v>13</v>
      </c>
      <c r="B26" s="57" t="s">
        <v>91</v>
      </c>
      <c r="D26" s="160"/>
      <c r="E26" s="160"/>
      <c r="G26" s="55">
        <v>13</v>
      </c>
      <c r="H26" s="56" t="s">
        <v>92</v>
      </c>
    </row>
    <row r="27" spans="1:9" ht="14.5" x14ac:dyDescent="0.35">
      <c r="A27" s="124" t="s">
        <v>95</v>
      </c>
      <c r="B27" s="56" t="s">
        <v>96</v>
      </c>
      <c r="D27" s="159"/>
      <c r="E27" s="159"/>
      <c r="G27" s="55">
        <v>14</v>
      </c>
      <c r="H27" s="56" t="s">
        <v>93</v>
      </c>
    </row>
    <row r="28" spans="1:9" ht="14.5" x14ac:dyDescent="0.35">
      <c r="A28" s="58" t="s">
        <v>95</v>
      </c>
      <c r="B28" s="56" t="s">
        <v>107</v>
      </c>
      <c r="D28" s="157"/>
      <c r="E28" s="157"/>
      <c r="G28" s="55">
        <v>15</v>
      </c>
      <c r="H28" s="56" t="s">
        <v>94</v>
      </c>
    </row>
    <row r="29" spans="1:9" ht="13.5" thickBot="1" x14ac:dyDescent="0.35">
      <c r="A29" s="126" t="s">
        <v>95</v>
      </c>
      <c r="B29" s="125" t="s">
        <v>106</v>
      </c>
      <c r="D29" s="157"/>
      <c r="E29" s="157"/>
      <c r="G29" s="124" t="s">
        <v>95</v>
      </c>
      <c r="H29" s="123" t="s">
        <v>97</v>
      </c>
    </row>
    <row r="30" spans="1:9" ht="13.5" thickTop="1" x14ac:dyDescent="0.3">
      <c r="B30" s="121"/>
      <c r="D30" s="116"/>
      <c r="E30" s="116"/>
      <c r="G30" s="58" t="s">
        <v>95</v>
      </c>
      <c r="H30" s="56" t="s">
        <v>104</v>
      </c>
    </row>
    <row r="31" spans="1:9" ht="13.5" thickBot="1" x14ac:dyDescent="0.35">
      <c r="D31" s="116"/>
      <c r="E31" s="116"/>
      <c r="G31" s="59" t="s">
        <v>95</v>
      </c>
      <c r="H31" s="60" t="s">
        <v>105</v>
      </c>
    </row>
    <row r="32" spans="1:9" ht="13.5" thickTop="1" x14ac:dyDescent="0.3">
      <c r="D32" s="116"/>
      <c r="E32" s="116"/>
      <c r="G32" s="122"/>
      <c r="H32" s="119"/>
      <c r="I32" s="120"/>
    </row>
    <row r="33" spans="1:9" ht="15.5" x14ac:dyDescent="0.35">
      <c r="A33" s="45" t="s">
        <v>98</v>
      </c>
      <c r="B33" s="45"/>
      <c r="D33" s="157"/>
      <c r="E33" s="157"/>
      <c r="G33" s="122"/>
      <c r="H33" s="119"/>
      <c r="I33" s="120"/>
    </row>
    <row r="34" spans="1:9" ht="15.5" x14ac:dyDescent="0.35">
      <c r="A34" s="61"/>
      <c r="B34" s="48" t="s">
        <v>99</v>
      </c>
      <c r="D34" s="160" t="s">
        <v>41</v>
      </c>
      <c r="E34" s="160"/>
      <c r="G34" s="120"/>
    </row>
    <row r="35" spans="1:9" x14ac:dyDescent="0.3">
      <c r="A35" s="51" t="s">
        <v>44</v>
      </c>
      <c r="B35" s="114" t="s">
        <v>87</v>
      </c>
      <c r="D35" s="159" t="s">
        <v>19</v>
      </c>
      <c r="E35" s="159"/>
    </row>
    <row r="36" spans="1:9" s="50" customFormat="1" x14ac:dyDescent="0.3">
      <c r="A36" s="51" t="s">
        <v>47</v>
      </c>
      <c r="B36" s="114" t="s">
        <v>60</v>
      </c>
      <c r="D36" s="157" t="s">
        <v>15</v>
      </c>
      <c r="E36" s="157"/>
    </row>
    <row r="37" spans="1:9" x14ac:dyDescent="0.3">
      <c r="A37" s="51" t="s">
        <v>49</v>
      </c>
      <c r="B37" s="114" t="s">
        <v>70</v>
      </c>
      <c r="C37" s="114"/>
      <c r="D37" s="157" t="s">
        <v>108</v>
      </c>
      <c r="E37" s="157"/>
    </row>
    <row r="38" spans="1:9" x14ac:dyDescent="0.3">
      <c r="A38" s="51" t="s">
        <v>51</v>
      </c>
      <c r="B38" s="114" t="s">
        <v>100</v>
      </c>
      <c r="C38" s="114"/>
      <c r="D38" s="157" t="s">
        <v>18</v>
      </c>
      <c r="E38" s="157"/>
    </row>
    <row r="39" spans="1:9" x14ac:dyDescent="0.3">
      <c r="A39" s="51" t="s">
        <v>54</v>
      </c>
      <c r="B39" s="114" t="s">
        <v>101</v>
      </c>
      <c r="C39" s="114"/>
      <c r="D39" s="116" t="s">
        <v>14</v>
      </c>
      <c r="E39" s="116"/>
    </row>
    <row r="40" spans="1:9" ht="16" thickBot="1" x14ac:dyDescent="0.4">
      <c r="A40" s="62"/>
      <c r="B40" s="115"/>
      <c r="C40" s="114"/>
      <c r="D40" s="52"/>
      <c r="E40" s="120"/>
    </row>
    <row r="41" spans="1:9" ht="13.5" thickTop="1" x14ac:dyDescent="0.3">
      <c r="A41" s="50"/>
      <c r="B41" s="50"/>
      <c r="C41" s="117" t="s">
        <v>99</v>
      </c>
      <c r="E41" s="121"/>
      <c r="F41" s="117"/>
      <c r="G41" s="117" t="s">
        <v>41</v>
      </c>
      <c r="H41" s="117"/>
    </row>
    <row r="42" spans="1:9" x14ac:dyDescent="0.3">
      <c r="A42" s="156" t="s">
        <v>102</v>
      </c>
      <c r="B42" s="156"/>
      <c r="C42" s="118" t="s">
        <v>59</v>
      </c>
      <c r="F42" s="118"/>
      <c r="G42" s="118" t="s">
        <v>19</v>
      </c>
      <c r="H42" s="118"/>
    </row>
    <row r="43" spans="1:9" s="50" customFormat="1" x14ac:dyDescent="0.3">
      <c r="A43" s="156" t="s">
        <v>103</v>
      </c>
      <c r="B43" s="156"/>
      <c r="C43" s="118" t="s">
        <v>77</v>
      </c>
      <c r="D43" s="44"/>
      <c r="E43" s="44"/>
      <c r="F43" s="118"/>
      <c r="G43" s="158" t="s">
        <v>19</v>
      </c>
      <c r="H43" s="158"/>
    </row>
    <row r="44" spans="1:9" s="61" customFormat="1" ht="16" thickBot="1" x14ac:dyDescent="0.4">
      <c r="A44" s="63"/>
      <c r="B44" s="63"/>
      <c r="C44" s="63"/>
      <c r="D44" s="44"/>
      <c r="E44" s="52"/>
      <c r="F44" s="63"/>
      <c r="G44" s="63"/>
      <c r="H44" s="63"/>
    </row>
    <row r="45" spans="1:9" s="61" customFormat="1" ht="16" thickTop="1" x14ac:dyDescent="0.35">
      <c r="A45" s="44"/>
      <c r="B45" s="44"/>
      <c r="C45" s="118"/>
      <c r="D45" s="121"/>
      <c r="E45" s="44"/>
      <c r="F45" s="118"/>
      <c r="G45" s="158"/>
      <c r="H45" s="158"/>
    </row>
    <row r="46" spans="1:9" s="50" customFormat="1" x14ac:dyDescent="0.3">
      <c r="A46" s="44"/>
      <c r="B46" s="44"/>
      <c r="C46" s="119"/>
      <c r="D46" s="44"/>
      <c r="E46" s="44"/>
      <c r="F46" s="119"/>
      <c r="G46" s="119"/>
      <c r="H46" s="119"/>
    </row>
    <row r="47" spans="1:9" x14ac:dyDescent="0.3">
      <c r="C47" s="120"/>
      <c r="F47" s="120"/>
      <c r="G47" s="120"/>
      <c r="H47" s="120"/>
    </row>
  </sheetData>
  <mergeCells count="30">
    <mergeCell ref="A5:C5"/>
    <mergeCell ref="D6:E6"/>
    <mergeCell ref="G6:H6"/>
    <mergeCell ref="B7:C7"/>
    <mergeCell ref="D7:E7"/>
    <mergeCell ref="G8:H8"/>
    <mergeCell ref="B9:C9"/>
    <mergeCell ref="D9:E9"/>
    <mergeCell ref="D27:E27"/>
    <mergeCell ref="B10:C10"/>
    <mergeCell ref="D10:E10"/>
    <mergeCell ref="G10:H10"/>
    <mergeCell ref="D26:E26"/>
    <mergeCell ref="B8:C8"/>
    <mergeCell ref="D8:E8"/>
    <mergeCell ref="B11:C11"/>
    <mergeCell ref="D11:E11"/>
    <mergeCell ref="G11:H11"/>
    <mergeCell ref="D28:E28"/>
    <mergeCell ref="D29:E29"/>
    <mergeCell ref="A43:B43"/>
    <mergeCell ref="D33:E33"/>
    <mergeCell ref="G45:H45"/>
    <mergeCell ref="D35:E35"/>
    <mergeCell ref="G43:H43"/>
    <mergeCell ref="A42:B42"/>
    <mergeCell ref="D36:E36"/>
    <mergeCell ref="D37:E37"/>
    <mergeCell ref="D38:E38"/>
    <mergeCell ref="D34:E34"/>
  </mergeCells>
  <phoneticPr fontId="33" type="noConversion"/>
  <pageMargins left="0.75" right="0.18" top="0.53" bottom="0.22" header="0.37" footer="0.17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71AF5DD43A194FB76929087B6E0D30" ma:contentTypeVersion="14" ma:contentTypeDescription="Create a new document." ma:contentTypeScope="" ma:versionID="27fd649ed88b8488681e667ea531f872">
  <xsd:schema xmlns:xsd="http://www.w3.org/2001/XMLSchema" xmlns:xs="http://www.w3.org/2001/XMLSchema" xmlns:p="http://schemas.microsoft.com/office/2006/metadata/properties" xmlns:ns3="f025fd3d-7c6e-4974-a639-15d0269f72ad" xmlns:ns4="d00162d3-5dd7-4da0-b477-a54f6e970705" targetNamespace="http://schemas.microsoft.com/office/2006/metadata/properties" ma:root="true" ma:fieldsID="2d5d12612a4f8b8df8bdd8f26d87eabb" ns3:_="" ns4:_="">
    <xsd:import namespace="f025fd3d-7c6e-4974-a639-15d0269f72ad"/>
    <xsd:import namespace="d00162d3-5dd7-4da0-b477-a54f6e9707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5fd3d-7c6e-4974-a639-15d0269f72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162d3-5dd7-4da0-b477-a54f6e97070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524D41-D1E6-4A18-A563-F9160271CC6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234296-3E05-4C79-A376-FB4DBBE3EE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983930-1878-4176-A68F-947EFE2391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5fd3d-7c6e-4974-a639-15d0269f72ad"/>
    <ds:schemaRef ds:uri="d00162d3-5dd7-4da0-b477-a54f6e9707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Ajakava</vt:lpstr>
      <vt:lpstr>Tabel</vt:lpstr>
      <vt:lpstr>Kokkuvõte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kasutaja</dc:creator>
  <cp:keywords/>
  <dc:description/>
  <cp:lastModifiedBy>Kasutaja</cp:lastModifiedBy>
  <cp:revision/>
  <dcterms:created xsi:type="dcterms:W3CDTF">2003-10-17T15:08:06Z</dcterms:created>
  <dcterms:modified xsi:type="dcterms:W3CDTF">2022-05-22T16:19:52Z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0x010100B671AF5DD43A194FB76929087B6E0D30</vt:lpwstr>
  </property>
</Properties>
</file>