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476dcff58b25e4/Dokumendid/KÄSIPALLILIIT/2022-2023/22-23 HOOAEG/2023 EMV/TÜDRUKUD/EMV TB 2006/"/>
    </mc:Choice>
  </mc:AlternateContent>
  <xr:revisionPtr revIDLastSave="23" documentId="13_ncr:1_{E1086180-5C8B-485E-A4D7-155615D13CBF}" xr6:coauthVersionLast="47" xr6:coauthVersionMax="47" xr10:uidLastSave="{AE68F39A-1B69-4CBF-A2EC-7C84B1296D4E}"/>
  <bookViews>
    <workbookView xWindow="-110" yWindow="-110" windowWidth="19420" windowHeight="10300" firstSheet="1" activeTab="2" xr2:uid="{00000000-000D-0000-FFFF-FFFF00000000}"/>
  </bookViews>
  <sheets>
    <sheet name="Ajakava" sheetId="5" r:id="rId1"/>
    <sheet name="Tabel" sheetId="2" r:id="rId2"/>
    <sheet name="Kokkuvõte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15"/>
  <c r="A3" i="2"/>
  <c r="A3" i="15"/>
  <c r="D14" i="5"/>
  <c r="A14" i="5"/>
  <c r="A9" i="5"/>
  <c r="A10" i="5"/>
  <c r="A11" i="5"/>
  <c r="D9" i="5"/>
  <c r="D10" i="5"/>
  <c r="D11" i="5"/>
  <c r="A12" i="5"/>
  <c r="G3" i="15"/>
  <c r="E3" i="15"/>
  <c r="L17" i="2"/>
  <c r="L14" i="2"/>
  <c r="L11" i="2"/>
  <c r="L8" i="2"/>
  <c r="L18" i="2" s="1"/>
  <c r="K16" i="2"/>
  <c r="L16" i="2"/>
  <c r="K13" i="2"/>
  <c r="L13" i="2"/>
  <c r="K10" i="2"/>
  <c r="L10" i="2" s="1"/>
  <c r="K7" i="2"/>
  <c r="K18" i="2"/>
  <c r="M15" i="2"/>
  <c r="M12" i="2"/>
  <c r="M9" i="2"/>
  <c r="M6" i="2"/>
  <c r="A2" i="15"/>
  <c r="G2" i="15"/>
  <c r="E2" i="15"/>
  <c r="H12" i="15"/>
  <c r="E12" i="15"/>
  <c r="B12" i="15"/>
  <c r="I18" i="2"/>
  <c r="L7" i="2"/>
</calcChain>
</file>

<file path=xl/sharedStrings.xml><?xml version="1.0" encoding="utf-8"?>
<sst xmlns="http://schemas.openxmlformats.org/spreadsheetml/2006/main" count="166" uniqueCount="117">
  <si>
    <t>2023 EESTI MEISTRIVÕISTLUSED KÄSIPALLIS</t>
  </si>
  <si>
    <t>NEIUD B KLASS</t>
  </si>
  <si>
    <t>Mänguaeg 2×25 min</t>
  </si>
  <si>
    <t>(sündinud 2006-2009)</t>
  </si>
  <si>
    <t>22.04.-23.04.2023</t>
  </si>
  <si>
    <t>KEHRA</t>
  </si>
  <si>
    <t>II etapp</t>
  </si>
  <si>
    <t>Kehra Spordihoone</t>
  </si>
  <si>
    <t>Kell</t>
  </si>
  <si>
    <t>Mäng</t>
  </si>
  <si>
    <t>Paus</t>
  </si>
  <si>
    <t>Nr.</t>
  </si>
  <si>
    <t>Võistkond</t>
  </si>
  <si>
    <t>Tulemus</t>
  </si>
  <si>
    <t>SK Reval-Sport/Tallinna Spordikool</t>
  </si>
  <si>
    <t>HC Kehra</t>
  </si>
  <si>
    <t>-</t>
  </si>
  <si>
    <t>10</t>
  </si>
  <si>
    <t>Aruküla/Pärnu</t>
  </si>
  <si>
    <t>SK Reval-Sport/ Kopli</t>
  </si>
  <si>
    <t>16</t>
  </si>
  <si>
    <t>29</t>
  </si>
  <si>
    <t>35</t>
  </si>
  <si>
    <t>23</t>
  </si>
  <si>
    <t>18</t>
  </si>
  <si>
    <t>NEIDUDE B KLASS</t>
  </si>
  <si>
    <t>21.01.-22.01.2023</t>
  </si>
  <si>
    <t>VÕISTKOND</t>
  </si>
  <si>
    <t>V – VAHE</t>
  </si>
  <si>
    <t>PUNKTE</t>
  </si>
  <si>
    <t>KOHT</t>
  </si>
  <si>
    <t>SK REVAL-SPORT/ KOPLI</t>
  </si>
  <si>
    <t>ARUKÜLA/PÄRNU</t>
  </si>
  <si>
    <t>SK REVAL-SPORT/
TALLINNA SPORDIKOOL</t>
  </si>
  <si>
    <t>HC KEHRA</t>
  </si>
  <si>
    <t>Paremusjärjestus</t>
  </si>
  <si>
    <t>Võistkonna nimi</t>
  </si>
  <si>
    <t>Klubi nimi</t>
  </si>
  <si>
    <t>Treener(id)</t>
  </si>
  <si>
    <t>1.</t>
  </si>
  <si>
    <t>Jelena Mihailova, Ella Kungurtseva, Ragnar Põldma</t>
  </si>
  <si>
    <t>2.</t>
  </si>
  <si>
    <t>Aruküla Spordiklubi</t>
  </si>
  <si>
    <t>Toomas Heinla, Siiri Uusküla</t>
  </si>
  <si>
    <t>3.</t>
  </si>
  <si>
    <t>Jelizaveta Petrunina, Marina Politova, Alla Londak</t>
  </si>
  <si>
    <t>4.</t>
  </si>
  <si>
    <t>Spordiklubi Kehra Käsipall</t>
  </si>
  <si>
    <t>Kaupo Liiva</t>
  </si>
  <si>
    <t>I</t>
  </si>
  <si>
    <t>II</t>
  </si>
  <si>
    <t>III</t>
  </si>
  <si>
    <t>Anna Djevskaja</t>
  </si>
  <si>
    <t>Karola-Lisette Epner</t>
  </si>
  <si>
    <t>Alina Simacheva</t>
  </si>
  <si>
    <t>Angelika Ostrovskaja</t>
  </si>
  <si>
    <t>Katarina Übner</t>
  </si>
  <si>
    <t>Arina Polegina</t>
  </si>
  <si>
    <t>Marianna Kireeva</t>
  </si>
  <si>
    <t>Nora Randmäe</t>
  </si>
  <si>
    <t>Maarja Moler</t>
  </si>
  <si>
    <t>Maria Saveljeva</t>
  </si>
  <si>
    <t>Karmen Vaiksaar</t>
  </si>
  <si>
    <t>Karina Senkova</t>
  </si>
  <si>
    <t>Karina Viktoria Veber</t>
  </si>
  <si>
    <t>Angelica Palmi</t>
  </si>
  <si>
    <t>Angelina Russina</t>
  </si>
  <si>
    <t>Zlata Volkova</t>
  </si>
  <si>
    <t>Stella Jepiselg</t>
  </si>
  <si>
    <t>Darja Zhilina</t>
  </si>
  <si>
    <t>Miia Milana Sulkovsakaja</t>
  </si>
  <si>
    <t>Kelly Suurküla</t>
  </si>
  <si>
    <t>Adelina Ševtšenja</t>
  </si>
  <si>
    <t>Anastassia Lissovenko</t>
  </si>
  <si>
    <t>Victoria Kohv</t>
  </si>
  <si>
    <t>Sofia Vainik</t>
  </si>
  <si>
    <t>Sofia Sittšenko</t>
  </si>
  <si>
    <t>Laura-Liisa Neuhaus</t>
  </si>
  <si>
    <t>Sandra Kruusman</t>
  </si>
  <si>
    <t>Valeria Jeleferevskaja</t>
  </si>
  <si>
    <t>Krete Salumägi</t>
  </si>
  <si>
    <t>Ekaterina Sidortsova</t>
  </si>
  <si>
    <t>Merliis Ligi</t>
  </si>
  <si>
    <t>Kristiin Kink</t>
  </si>
  <si>
    <t>Kristina Bahhurinskaja</t>
  </si>
  <si>
    <t>Katariina Ree</t>
  </si>
  <si>
    <t>Carmen Ehrbach</t>
  </si>
  <si>
    <t>Angelika Vesiko</t>
  </si>
  <si>
    <t>Emma Tunnel</t>
  </si>
  <si>
    <t>Eleriin Masing</t>
  </si>
  <si>
    <t>Aysel Kuznetsova</t>
  </si>
  <si>
    <t>Daniela Tuusis</t>
  </si>
  <si>
    <t>Minna-Maria Pajusild</t>
  </si>
  <si>
    <t>Anastasija Nikonova</t>
  </si>
  <si>
    <t>Maarja Truumure</t>
  </si>
  <si>
    <t>Adora Holda Johanna Waiblinger</t>
  </si>
  <si>
    <t>Julia Volgina</t>
  </si>
  <si>
    <t>Kristina Hodorenko</t>
  </si>
  <si>
    <t>Treener:</t>
  </si>
  <si>
    <t>Toomas Heinla</t>
  </si>
  <si>
    <t>Jelizaveta Petrunina</t>
  </si>
  <si>
    <t>Siiri Uusküla</t>
  </si>
  <si>
    <t>Marina Politova</t>
  </si>
  <si>
    <t>Võistkondade parimad mängijad:</t>
  </si>
  <si>
    <t>Mängija nimi</t>
  </si>
  <si>
    <t>Adora Waiblinger</t>
  </si>
  <si>
    <t>Teona Mamporia</t>
  </si>
  <si>
    <t>Turniiri parim mängija:</t>
  </si>
  <si>
    <t>Turniiri parim väravavaht:</t>
  </si>
  <si>
    <t>SK Reval-Sport/Kopli</t>
  </si>
  <si>
    <t>Spordiklubi Reval-Sport</t>
  </si>
  <si>
    <t>Ella Kungurtseva</t>
  </si>
  <si>
    <t>Ragnar Põldma</t>
  </si>
  <si>
    <t>Alla Londak</t>
  </si>
  <si>
    <t>Katarzyna Gasinska</t>
  </si>
  <si>
    <t>Marta Marii Tepner</t>
  </si>
  <si>
    <t>Jelena Mihailova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</si>
</sst>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;@"/>
  </numFmts>
  <fonts count="5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6"/>
      <name val="Book Antiqua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10"/>
      <name val="Sylfaen"/>
      <family val="1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10"/>
      <name val="Arial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name val="Cambria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name val="Cambria"/>
      <family val="1"/>
      <scheme val="major"/>
    </font>
    <font>
      <sz val="10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2">
    <xf numFmtId="0" fontId="0" fillId="0" borderId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34" fillId="0" borderId="0"/>
    <xf numFmtId="0" fontId="12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35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49" fontId="37" fillId="0" borderId="0" xfId="0" applyNumberFormat="1" applyFont="1" applyAlignment="1">
      <alignment horizontal="right"/>
    </xf>
    <xf numFmtId="0" fontId="38" fillId="0" borderId="0" xfId="0" applyFont="1"/>
    <xf numFmtId="0" fontId="35" fillId="0" borderId="0" xfId="0" applyFont="1"/>
    <xf numFmtId="0" fontId="39" fillId="0" borderId="0" xfId="0" applyFont="1"/>
    <xf numFmtId="0" fontId="40" fillId="0" borderId="0" xfId="0" applyFont="1"/>
    <xf numFmtId="49" fontId="41" fillId="0" borderId="0" xfId="0" applyNumberFormat="1" applyFont="1" applyAlignment="1">
      <alignment horizontal="right"/>
    </xf>
    <xf numFmtId="0" fontId="42" fillId="0" borderId="0" xfId="0" applyFont="1" applyAlignment="1">
      <alignment horizontal="left"/>
    </xf>
    <xf numFmtId="0" fontId="41" fillId="0" borderId="0" xfId="0" applyFont="1"/>
    <xf numFmtId="49" fontId="43" fillId="0" borderId="0" xfId="0" applyNumberFormat="1" applyFont="1" applyAlignment="1">
      <alignment horizontal="right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0" fillId="0" borderId="12" xfId="0" applyFont="1" applyBorder="1" applyAlignment="1">
      <alignment horizontal="center"/>
    </xf>
    <xf numFmtId="49" fontId="40" fillId="0" borderId="13" xfId="0" applyNumberFormat="1" applyFont="1" applyBorder="1" applyAlignment="1">
      <alignment horizontal="center"/>
    </xf>
    <xf numFmtId="49" fontId="40" fillId="0" borderId="14" xfId="0" applyNumberFormat="1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49" fontId="40" fillId="0" borderId="16" xfId="0" applyNumberFormat="1" applyFont="1" applyBorder="1" applyAlignment="1">
      <alignment horizontal="center"/>
    </xf>
    <xf numFmtId="49" fontId="40" fillId="0" borderId="17" xfId="0" applyNumberFormat="1" applyFont="1" applyBorder="1" applyAlignment="1">
      <alignment horizontal="center"/>
    </xf>
    <xf numFmtId="0" fontId="45" fillId="0" borderId="0" xfId="0" applyFont="1" applyAlignment="1">
      <alignment horizontal="left"/>
    </xf>
    <xf numFmtId="0" fontId="11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14" fillId="0" borderId="0" xfId="9" applyFont="1"/>
    <xf numFmtId="0" fontId="15" fillId="0" borderId="0" xfId="9" applyFont="1"/>
    <xf numFmtId="0" fontId="16" fillId="0" borderId="0" xfId="9" applyFont="1"/>
    <xf numFmtId="0" fontId="17" fillId="0" borderId="0" xfId="9" applyFont="1"/>
    <xf numFmtId="0" fontId="20" fillId="0" borderId="0" xfId="10" applyFont="1"/>
    <xf numFmtId="0" fontId="21" fillId="0" borderId="0" xfId="10" applyFont="1"/>
    <xf numFmtId="0" fontId="22" fillId="0" borderId="0" xfId="10" applyFont="1"/>
    <xf numFmtId="0" fontId="15" fillId="0" borderId="0" xfId="10" applyFont="1"/>
    <xf numFmtId="0" fontId="15" fillId="0" borderId="0" xfId="9" applyFont="1" applyAlignment="1">
      <alignment horizontal="right"/>
    </xf>
    <xf numFmtId="0" fontId="15" fillId="0" borderId="18" xfId="9" applyFont="1" applyBorder="1"/>
    <xf numFmtId="0" fontId="24" fillId="0" borderId="19" xfId="10" applyFont="1" applyBorder="1" applyAlignment="1">
      <alignment horizontal="center"/>
    </xf>
    <xf numFmtId="0" fontId="15" fillId="0" borderId="20" xfId="10" applyFont="1" applyBorder="1"/>
    <xf numFmtId="0" fontId="18" fillId="0" borderId="21" xfId="10" applyFont="1" applyBorder="1" applyAlignment="1">
      <alignment horizontal="center"/>
    </xf>
    <xf numFmtId="0" fontId="15" fillId="0" borderId="22" xfId="10" applyFont="1" applyBorder="1"/>
    <xf numFmtId="0" fontId="18" fillId="0" borderId="23" xfId="10" applyFont="1" applyBorder="1" applyAlignment="1">
      <alignment horizontal="center"/>
    </xf>
    <xf numFmtId="0" fontId="15" fillId="0" borderId="24" xfId="10" applyFont="1" applyBorder="1"/>
    <xf numFmtId="0" fontId="15" fillId="0" borderId="21" xfId="10" applyFont="1" applyBorder="1" applyAlignment="1">
      <alignment horizontal="right"/>
    </xf>
    <xf numFmtId="0" fontId="15" fillId="0" borderId="25" xfId="10" applyFont="1" applyBorder="1" applyAlignment="1">
      <alignment horizontal="right"/>
    </xf>
    <xf numFmtId="0" fontId="15" fillId="0" borderId="26" xfId="10" applyFont="1" applyBorder="1"/>
    <xf numFmtId="0" fontId="16" fillId="0" borderId="0" xfId="10" applyFont="1"/>
    <xf numFmtId="0" fontId="15" fillId="0" borderId="18" xfId="9" applyFont="1" applyBorder="1" applyAlignment="1">
      <alignment horizontal="right"/>
    </xf>
    <xf numFmtId="0" fontId="15" fillId="0" borderId="18" xfId="10" applyFont="1" applyBorder="1"/>
    <xf numFmtId="49" fontId="41" fillId="0" borderId="0" xfId="0" applyNumberFormat="1" applyFont="1" applyAlignment="1">
      <alignment horizontal="left"/>
    </xf>
    <xf numFmtId="49" fontId="18" fillId="0" borderId="0" xfId="9" applyNumberFormat="1" applyFont="1" applyAlignment="1">
      <alignment horizontal="right"/>
    </xf>
    <xf numFmtId="0" fontId="18" fillId="0" borderId="0" xfId="9" applyFont="1"/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" fillId="0" borderId="28" xfId="0" applyFont="1" applyBorder="1" applyAlignment="1" applyProtection="1">
      <alignment horizontal="center"/>
      <protection locked="0"/>
    </xf>
    <xf numFmtId="0" fontId="40" fillId="0" borderId="29" xfId="0" applyFont="1" applyBorder="1" applyAlignment="1">
      <alignment horizontal="center"/>
    </xf>
    <xf numFmtId="49" fontId="40" fillId="0" borderId="30" xfId="0" applyNumberFormat="1" applyFont="1" applyBorder="1" applyAlignment="1">
      <alignment horizontal="center"/>
    </xf>
    <xf numFmtId="49" fontId="40" fillId="0" borderId="31" xfId="0" applyNumberFormat="1" applyFont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" fillId="0" borderId="3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49" fontId="46" fillId="0" borderId="0" xfId="0" applyNumberFormat="1" applyFont="1" applyAlignment="1">
      <alignment horizontal="left"/>
    </xf>
    <xf numFmtId="0" fontId="44" fillId="0" borderId="6" xfId="0" applyFont="1" applyBorder="1" applyAlignment="1">
      <alignment horizontal="center"/>
    </xf>
    <xf numFmtId="0" fontId="44" fillId="0" borderId="6" xfId="0" applyFont="1" applyBorder="1" applyAlignment="1">
      <alignment horizontal="left" indent="1"/>
    </xf>
    <xf numFmtId="0" fontId="47" fillId="0" borderId="0" xfId="0" applyFont="1" applyAlignment="1">
      <alignment horizontal="center"/>
    </xf>
    <xf numFmtId="20" fontId="40" fillId="0" borderId="34" xfId="0" applyNumberFormat="1" applyFont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35" xfId="0" applyFont="1" applyBorder="1" applyAlignment="1">
      <alignment horizontal="left" indent="1"/>
    </xf>
    <xf numFmtId="0" fontId="40" fillId="0" borderId="37" xfId="0" applyFont="1" applyBorder="1" applyAlignment="1">
      <alignment horizontal="left" indent="1"/>
    </xf>
    <xf numFmtId="0" fontId="48" fillId="0" borderId="0" xfId="0" applyFont="1" applyAlignment="1">
      <alignment horizontal="center"/>
    </xf>
    <xf numFmtId="20" fontId="40" fillId="0" borderId="38" xfId="0" applyNumberFormat="1" applyFont="1" applyBorder="1" applyAlignment="1">
      <alignment horizontal="center"/>
    </xf>
    <xf numFmtId="0" fontId="40" fillId="0" borderId="39" xfId="0" applyFont="1" applyBorder="1" applyAlignment="1">
      <alignment horizontal="center"/>
    </xf>
    <xf numFmtId="20" fontId="40" fillId="0" borderId="40" xfId="0" applyNumberFormat="1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0" fillId="0" borderId="36" xfId="0" applyFont="1" applyBorder="1" applyAlignment="1">
      <alignment horizontal="left" indent="1"/>
    </xf>
    <xf numFmtId="0" fontId="40" fillId="0" borderId="42" xfId="0" applyFont="1" applyBorder="1" applyAlignment="1">
      <alignment horizontal="left" indent="1"/>
    </xf>
    <xf numFmtId="0" fontId="40" fillId="0" borderId="43" xfId="0" applyFont="1" applyBorder="1" applyAlignment="1">
      <alignment horizontal="center"/>
    </xf>
    <xf numFmtId="0" fontId="40" fillId="0" borderId="43" xfId="0" applyFont="1" applyBorder="1" applyAlignment="1">
      <alignment horizontal="left" indent="1"/>
    </xf>
    <xf numFmtId="0" fontId="40" fillId="0" borderId="44" xfId="0" applyFont="1" applyBorder="1" applyAlignment="1">
      <alignment horizontal="left" indent="1"/>
    </xf>
    <xf numFmtId="0" fontId="32" fillId="0" borderId="0" xfId="0" applyFont="1" applyAlignment="1">
      <alignment horizontal="left"/>
    </xf>
    <xf numFmtId="0" fontId="44" fillId="0" borderId="45" xfId="0" applyFont="1" applyBorder="1" applyAlignment="1">
      <alignment horizontal="center"/>
    </xf>
    <xf numFmtId="0" fontId="15" fillId="0" borderId="0" xfId="10" applyFont="1" applyAlignment="1">
      <alignment horizontal="right"/>
    </xf>
    <xf numFmtId="0" fontId="15" fillId="0" borderId="66" xfId="10" applyFont="1" applyBorder="1"/>
    <xf numFmtId="0" fontId="15" fillId="0" borderId="67" xfId="9" applyFont="1" applyBorder="1"/>
    <xf numFmtId="164" fontId="49" fillId="0" borderId="0" xfId="0" applyNumberFormat="1" applyFont="1" applyAlignment="1">
      <alignment horizontal="left"/>
    </xf>
    <xf numFmtId="0" fontId="44" fillId="0" borderId="45" xfId="0" applyFont="1" applyBorder="1" applyAlignment="1">
      <alignment horizontal="center"/>
    </xf>
    <xf numFmtId="0" fontId="44" fillId="0" borderId="46" xfId="0" applyFont="1" applyBorder="1" applyAlignment="1">
      <alignment horizontal="center"/>
    </xf>
    <xf numFmtId="0" fontId="44" fillId="0" borderId="47" xfId="0" applyFont="1" applyBorder="1" applyAlignment="1">
      <alignment horizont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left" vertical="center" wrapText="1" inden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0" borderId="56" xfId="0" applyFont="1" applyBorder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 wrapText="1" indent="1"/>
    </xf>
    <xf numFmtId="0" fontId="7" fillId="0" borderId="63" xfId="0" applyFont="1" applyBorder="1" applyAlignment="1">
      <alignment horizontal="left" vertical="center" wrapText="1" indent="1"/>
    </xf>
    <xf numFmtId="0" fontId="8" fillId="0" borderId="48" xfId="0" applyFont="1" applyBorder="1" applyAlignment="1" applyProtection="1">
      <alignment horizontal="center" vertical="center"/>
      <protection hidden="1"/>
    </xf>
    <xf numFmtId="0" fontId="8" fillId="0" borderId="63" xfId="0" applyFont="1" applyBorder="1" applyAlignment="1" applyProtection="1">
      <alignment horizontal="center" vertical="center"/>
      <protection hidden="1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hidden="1"/>
    </xf>
    <xf numFmtId="0" fontId="15" fillId="0" borderId="0" xfId="10" applyFont="1"/>
    <xf numFmtId="0" fontId="16" fillId="0" borderId="18" xfId="9" applyFont="1" applyBorder="1" applyAlignment="1">
      <alignment horizontal="left"/>
    </xf>
    <xf numFmtId="0" fontId="16" fillId="0" borderId="18" xfId="9" applyFont="1" applyBorder="1"/>
    <xf numFmtId="0" fontId="21" fillId="0" borderId="65" xfId="10" applyFont="1" applyBorder="1"/>
    <xf numFmtId="0" fontId="15" fillId="0" borderId="0" xfId="10" applyFont="1" applyAlignment="1">
      <alignment horizontal="right"/>
    </xf>
    <xf numFmtId="0" fontId="15" fillId="0" borderId="0" xfId="9" applyFont="1" applyAlignment="1">
      <alignment horizontal="left"/>
    </xf>
    <xf numFmtId="0" fontId="15" fillId="0" borderId="0" xfId="9" applyFont="1"/>
    <xf numFmtId="0" fontId="50" fillId="0" borderId="0" xfId="9" applyFont="1" applyAlignment="1">
      <alignment horizontal="left"/>
    </xf>
    <xf numFmtId="0" fontId="21" fillId="0" borderId="0" xfId="10" applyFont="1"/>
    <xf numFmtId="0" fontId="19" fillId="0" borderId="0" xfId="9" applyFont="1"/>
    <xf numFmtId="0" fontId="21" fillId="0" borderId="0" xfId="10" applyFont="1" applyAlignment="1">
      <alignment horizontal="left" indent="1"/>
    </xf>
    <xf numFmtId="0" fontId="23" fillId="0" borderId="0" xfId="10" applyFont="1"/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Error" xfId="5" xr:uid="{00000000-0005-0000-0000-000004000000}"/>
    <cellStyle name="Footnote" xfId="6" xr:uid="{00000000-0005-0000-0000-000005000000}"/>
    <cellStyle name="Heading" xfId="7" xr:uid="{00000000-0005-0000-0000-000006000000}"/>
    <cellStyle name="Normaallaad 2" xfId="8" xr:uid="{00000000-0005-0000-0000-000007000000}"/>
    <cellStyle name="Normaallaad 2 2" xfId="9" xr:uid="{00000000-0005-0000-0000-000008000000}"/>
    <cellStyle name="Normaallaad 2 2 2" xfId="10" xr:uid="{00000000-0005-0000-0000-000009000000}"/>
    <cellStyle name="Normaallaad 2 2 2 2" xfId="11" xr:uid="{00000000-0005-0000-0000-00000A000000}"/>
    <cellStyle name="Normaallaad 2 2 3" xfId="12" xr:uid="{00000000-0005-0000-0000-00000B000000}"/>
    <cellStyle name="Normaallaad 2 3" xfId="13" xr:uid="{00000000-0005-0000-0000-00000C000000}"/>
    <cellStyle name="Normaallaad 3" xfId="14" xr:uid="{00000000-0005-0000-0000-00000D000000}"/>
    <cellStyle name="Normaallaad 4" xfId="15" xr:uid="{00000000-0005-0000-0000-00000E000000}"/>
    <cellStyle name="Normaallaad 5" xfId="16" xr:uid="{00000000-0005-0000-0000-00000F000000}"/>
    <cellStyle name="Normaallaad 5 2" xfId="17" xr:uid="{00000000-0005-0000-0000-000010000000}"/>
    <cellStyle name="Normaallaad 6" xfId="18" xr:uid="{00000000-0005-0000-0000-000011000000}"/>
    <cellStyle name="Normal" xfId="0" builtinId="0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zoomScaleNormal="100" workbookViewId="0">
      <selection activeCell="F6" sqref="F6"/>
    </sheetView>
  </sheetViews>
  <sheetFormatPr defaultColWidth="8.81640625" defaultRowHeight="13" x14ac:dyDescent="0.3"/>
  <cols>
    <col min="1" max="1" width="7.54296875" style="21" customWidth="1"/>
    <col min="2" max="2" width="7.54296875" style="21" hidden="1" customWidth="1"/>
    <col min="3" max="3" width="5.453125" style="20" hidden="1" customWidth="1"/>
    <col min="4" max="4" width="5.453125" style="20" customWidth="1"/>
    <col min="5" max="6" width="34.453125" style="20" bestFit="1" customWidth="1"/>
    <col min="7" max="7" width="3.453125" style="20" customWidth="1"/>
    <col min="8" max="8" width="6.54296875" style="20" customWidth="1"/>
    <col min="9" max="9" width="3.54296875" style="20" customWidth="1"/>
    <col min="10" max="10" width="6.54296875" style="20" customWidth="1"/>
    <col min="11" max="11" width="5.54296875" style="20" customWidth="1"/>
    <col min="12" max="13" width="8.81640625" style="20"/>
    <col min="14" max="15" width="30.453125" style="20" bestFit="1" customWidth="1"/>
    <col min="16" max="16384" width="8.81640625" style="20"/>
  </cols>
  <sheetData>
    <row r="1" spans="1:15" ht="18.75" customHeight="1" x14ac:dyDescent="0.45">
      <c r="A1" s="29" t="s">
        <v>0</v>
      </c>
      <c r="B1" s="29"/>
      <c r="C1" s="29"/>
      <c r="D1" s="29"/>
      <c r="E1" s="29"/>
      <c r="F1" s="29"/>
      <c r="G1" s="19"/>
    </row>
    <row r="2" spans="1:15" s="22" customFormat="1" ht="15.5" x14ac:dyDescent="0.35">
      <c r="A2" s="40" t="s">
        <v>1</v>
      </c>
      <c r="B2" s="40"/>
      <c r="F2" s="86" t="s">
        <v>2</v>
      </c>
      <c r="G2" s="23"/>
    </row>
    <row r="3" spans="1:15" s="22" customFormat="1" ht="15.5" x14ac:dyDescent="0.35">
      <c r="A3" s="105" t="s">
        <v>3</v>
      </c>
      <c r="B3" s="40"/>
      <c r="F3" s="86"/>
    </row>
    <row r="4" spans="1:15" s="22" customFormat="1" ht="15.5" x14ac:dyDescent="0.35">
      <c r="A4" s="40"/>
      <c r="B4" s="40"/>
      <c r="F4" s="28" t="s">
        <v>4</v>
      </c>
      <c r="G4" s="30" t="s">
        <v>5</v>
      </c>
    </row>
    <row r="5" spans="1:15" s="24" customFormat="1" ht="18" customHeight="1" x14ac:dyDescent="0.35">
      <c r="A5" s="24" t="s">
        <v>6</v>
      </c>
      <c r="G5" s="65" t="s">
        <v>7</v>
      </c>
    </row>
    <row r="6" spans="1:15" ht="26.5" customHeight="1" x14ac:dyDescent="0.3">
      <c r="A6" s="110">
        <v>45038</v>
      </c>
      <c r="B6" s="110"/>
      <c r="C6" s="110"/>
      <c r="D6" s="110"/>
      <c r="E6" s="110"/>
    </row>
    <row r="7" spans="1:15" s="27" customFormat="1" ht="16.399999999999999" customHeight="1" x14ac:dyDescent="0.35">
      <c r="A7" s="87" t="s">
        <v>8</v>
      </c>
      <c r="B7" s="106" t="s">
        <v>9</v>
      </c>
      <c r="C7" s="106" t="s">
        <v>10</v>
      </c>
      <c r="D7" s="106" t="s">
        <v>11</v>
      </c>
      <c r="E7" s="88" t="s">
        <v>12</v>
      </c>
      <c r="F7" s="88" t="s">
        <v>12</v>
      </c>
      <c r="G7" s="89"/>
      <c r="H7" s="111" t="s">
        <v>13</v>
      </c>
      <c r="I7" s="112"/>
      <c r="J7" s="113"/>
    </row>
    <row r="8" spans="1:15" s="27" customFormat="1" ht="15.75" customHeight="1" x14ac:dyDescent="0.35">
      <c r="A8" s="90">
        <v>0.45833333333333331</v>
      </c>
      <c r="B8" s="92">
        <v>80</v>
      </c>
      <c r="C8" s="92">
        <v>0</v>
      </c>
      <c r="D8" s="92">
        <v>7</v>
      </c>
      <c r="E8" s="100" t="s">
        <v>14</v>
      </c>
      <c r="F8" s="101" t="s">
        <v>15</v>
      </c>
      <c r="G8" s="95"/>
      <c r="H8" s="34">
        <v>20</v>
      </c>
      <c r="I8" s="35" t="s">
        <v>16</v>
      </c>
      <c r="J8" s="36" t="s">
        <v>17</v>
      </c>
      <c r="N8"/>
      <c r="O8"/>
    </row>
    <row r="9" spans="1:15" s="27" customFormat="1" ht="15.75" customHeight="1" x14ac:dyDescent="0.35">
      <c r="A9" s="96">
        <f>A8+TIME(0,B9+C9,0)</f>
        <v>0.51388888888888884</v>
      </c>
      <c r="B9" s="91">
        <v>80</v>
      </c>
      <c r="C9" s="91">
        <v>0</v>
      </c>
      <c r="D9" s="97">
        <f>D8+1</f>
        <v>8</v>
      </c>
      <c r="E9" s="93" t="s">
        <v>18</v>
      </c>
      <c r="F9" s="94" t="s">
        <v>19</v>
      </c>
      <c r="G9" s="95"/>
      <c r="H9" s="37">
        <v>16</v>
      </c>
      <c r="I9" s="38" t="s">
        <v>16</v>
      </c>
      <c r="J9" s="39" t="s">
        <v>20</v>
      </c>
      <c r="N9"/>
      <c r="O9"/>
    </row>
    <row r="10" spans="1:15" s="27" customFormat="1" ht="15.75" customHeight="1" x14ac:dyDescent="0.35">
      <c r="A10" s="96">
        <f>A9+TIME(0,B10+C10,0)</f>
        <v>0.59722222222222221</v>
      </c>
      <c r="B10" s="91">
        <v>80</v>
      </c>
      <c r="C10" s="91">
        <v>40</v>
      </c>
      <c r="D10" s="97">
        <f>D9+1</f>
        <v>9</v>
      </c>
      <c r="E10" s="93" t="s">
        <v>15</v>
      </c>
      <c r="F10" s="94" t="s">
        <v>18</v>
      </c>
      <c r="G10" s="95"/>
      <c r="H10" s="37">
        <v>17</v>
      </c>
      <c r="I10" s="38" t="s">
        <v>16</v>
      </c>
      <c r="J10" s="39" t="s">
        <v>21</v>
      </c>
      <c r="N10"/>
      <c r="O10"/>
    </row>
    <row r="11" spans="1:15" s="27" customFormat="1" ht="15.75" customHeight="1" x14ac:dyDescent="0.35">
      <c r="A11" s="98">
        <f>A10+TIME(0,B11+C11,0)</f>
        <v>0.65277777777777779</v>
      </c>
      <c r="B11" s="102">
        <v>80</v>
      </c>
      <c r="C11" s="102">
        <v>0</v>
      </c>
      <c r="D11" s="99">
        <f>D10+1</f>
        <v>10</v>
      </c>
      <c r="E11" s="103" t="s">
        <v>19</v>
      </c>
      <c r="F11" s="104" t="s">
        <v>14</v>
      </c>
      <c r="G11" s="95"/>
      <c r="H11" s="74">
        <v>21</v>
      </c>
      <c r="I11" s="75" t="s">
        <v>16</v>
      </c>
      <c r="J11" s="76" t="s">
        <v>22</v>
      </c>
      <c r="N11"/>
      <c r="O11"/>
    </row>
    <row r="12" spans="1:15" ht="26.5" customHeight="1" x14ac:dyDescent="0.35">
      <c r="A12" s="110">
        <f>A6+1</f>
        <v>45039</v>
      </c>
      <c r="B12" s="110"/>
      <c r="C12" s="110"/>
      <c r="D12" s="110"/>
      <c r="E12" s="110"/>
      <c r="N12" s="22"/>
      <c r="O12" s="22"/>
    </row>
    <row r="13" spans="1:15" s="27" customFormat="1" ht="15.75" customHeight="1" x14ac:dyDescent="0.35">
      <c r="A13" s="90">
        <v>0.45833333333333331</v>
      </c>
      <c r="B13" s="92">
        <v>80</v>
      </c>
      <c r="C13" s="92">
        <v>0</v>
      </c>
      <c r="D13" s="92">
        <v>11</v>
      </c>
      <c r="E13" s="100" t="s">
        <v>15</v>
      </c>
      <c r="F13" s="101" t="s">
        <v>19</v>
      </c>
      <c r="G13" s="95"/>
      <c r="H13" s="34">
        <v>7</v>
      </c>
      <c r="I13" s="35" t="s">
        <v>16</v>
      </c>
      <c r="J13" s="36" t="s">
        <v>23</v>
      </c>
      <c r="N13"/>
      <c r="O13"/>
    </row>
    <row r="14" spans="1:15" s="27" customFormat="1" ht="15.75" customHeight="1" x14ac:dyDescent="0.35">
      <c r="A14" s="98">
        <f>A13+TIME(0,B14+C14,0)</f>
        <v>0.51388888888888884</v>
      </c>
      <c r="B14" s="102">
        <v>80</v>
      </c>
      <c r="C14" s="102">
        <v>0</v>
      </c>
      <c r="D14" s="99">
        <f>D13+1</f>
        <v>12</v>
      </c>
      <c r="E14" s="103" t="s">
        <v>14</v>
      </c>
      <c r="F14" s="104" t="s">
        <v>18</v>
      </c>
      <c r="G14" s="95"/>
      <c r="H14" s="74">
        <v>18</v>
      </c>
      <c r="I14" s="75" t="s">
        <v>16</v>
      </c>
      <c r="J14" s="76" t="s">
        <v>24</v>
      </c>
      <c r="N14"/>
      <c r="O14"/>
    </row>
    <row r="17" spans="15:15" ht="15.5" x14ac:dyDescent="0.35">
      <c r="O17" s="22"/>
    </row>
    <row r="25" spans="15:15" x14ac:dyDescent="0.3">
      <c r="O25"/>
    </row>
  </sheetData>
  <mergeCells count="3">
    <mergeCell ref="A6:E6"/>
    <mergeCell ref="A12:E12"/>
    <mergeCell ref="H7:J7"/>
  </mergeCells>
  <printOptions horizontalCentered="1"/>
  <pageMargins left="0.70866141732283472" right="0.19685039370078741" top="0.47244094488188981" bottom="0.27559055118110243" header="0.39370078740157483" footer="0.19685039370078741"/>
  <pageSetup paperSize="9" fitToWidth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topLeftCell="B2" zoomScaleNormal="100" workbookViewId="0">
      <selection activeCell="Q12" sqref="Q12"/>
    </sheetView>
  </sheetViews>
  <sheetFormatPr defaultRowHeight="12.5" x14ac:dyDescent="0.25"/>
  <cols>
    <col min="1" max="1" width="4.54296875" customWidth="1"/>
    <col min="2" max="2" width="37.54296875" customWidth="1"/>
    <col min="3" max="10" width="4.81640625" customWidth="1"/>
    <col min="11" max="12" width="6.54296875" customWidth="1"/>
  </cols>
  <sheetData>
    <row r="1" spans="1:14" s="20" customFormat="1" ht="18.5" x14ac:dyDescent="0.45">
      <c r="A1" s="25" t="str">
        <f>Ajakava!A1</f>
        <v>2023 EESTI MEISTRIVÕISTLUSED KÄSIPALLIS</v>
      </c>
      <c r="B1" s="25"/>
      <c r="C1" s="26"/>
      <c r="D1" s="26"/>
      <c r="E1" s="26"/>
      <c r="F1" s="26"/>
      <c r="G1" s="26"/>
      <c r="H1" s="26"/>
      <c r="I1" s="21"/>
      <c r="J1" s="21"/>
    </row>
    <row r="2" spans="1:14" s="20" customFormat="1" ht="25.5" customHeight="1" x14ac:dyDescent="0.45">
      <c r="A2" s="25" t="s">
        <v>25</v>
      </c>
      <c r="B2" s="25"/>
      <c r="C2" s="25"/>
      <c r="D2" s="25"/>
      <c r="E2" s="25"/>
      <c r="F2" s="25"/>
      <c r="J2" s="31" t="s">
        <v>26</v>
      </c>
      <c r="K2" s="33" t="s">
        <v>5</v>
      </c>
    </row>
    <row r="3" spans="1:14" s="20" customFormat="1" ht="18.5" x14ac:dyDescent="0.45">
      <c r="A3" s="32" t="str">
        <f>Ajakava!A3</f>
        <v>(sündinud 2006-2009)</v>
      </c>
      <c r="B3" s="25"/>
      <c r="E3" s="25"/>
      <c r="F3" s="25"/>
      <c r="G3" s="25"/>
      <c r="H3" s="25"/>
      <c r="J3" s="31" t="s">
        <v>4</v>
      </c>
      <c r="K3" s="33" t="s">
        <v>5</v>
      </c>
    </row>
    <row r="4" spans="1:14" s="20" customFormat="1" ht="15" thickBot="1" x14ac:dyDescent="0.4">
      <c r="A4" s="21"/>
      <c r="G4" s="27"/>
      <c r="H4" s="27"/>
      <c r="I4" s="21"/>
      <c r="J4" s="21"/>
    </row>
    <row r="5" spans="1:14" ht="25.5" customHeight="1" thickBot="1" x14ac:dyDescent="0.3">
      <c r="A5" s="15"/>
      <c r="B5" s="18" t="s">
        <v>27</v>
      </c>
      <c r="C5" s="114">
        <v>1</v>
      </c>
      <c r="D5" s="115"/>
      <c r="E5" s="114">
        <v>2</v>
      </c>
      <c r="F5" s="115"/>
      <c r="G5" s="114">
        <v>3</v>
      </c>
      <c r="H5" s="115"/>
      <c r="I5" s="114">
        <v>4</v>
      </c>
      <c r="J5" s="115"/>
      <c r="K5" s="114" t="s">
        <v>28</v>
      </c>
      <c r="L5" s="115"/>
      <c r="M5" s="16" t="s">
        <v>29</v>
      </c>
      <c r="N5" s="17" t="s">
        <v>30</v>
      </c>
    </row>
    <row r="6" spans="1:14" ht="16.5" customHeight="1" thickTop="1" x14ac:dyDescent="0.35">
      <c r="A6" s="119">
        <v>1</v>
      </c>
      <c r="B6" s="116" t="s">
        <v>31</v>
      </c>
      <c r="C6" s="70"/>
      <c r="D6" s="77"/>
      <c r="E6" s="73">
        <v>0</v>
      </c>
      <c r="F6" s="82">
        <v>1</v>
      </c>
      <c r="G6" s="73">
        <v>0</v>
      </c>
      <c r="H6" s="82">
        <v>0</v>
      </c>
      <c r="I6" s="73">
        <v>2</v>
      </c>
      <c r="J6" s="82">
        <v>2</v>
      </c>
      <c r="K6" s="7"/>
      <c r="L6" s="8"/>
      <c r="M6" s="122">
        <f>SUM(C6:J6)</f>
        <v>5</v>
      </c>
      <c r="N6" s="124" t="s">
        <v>51</v>
      </c>
    </row>
    <row r="7" spans="1:14" ht="15.75" customHeight="1" x14ac:dyDescent="0.35">
      <c r="A7" s="120"/>
      <c r="B7" s="117"/>
      <c r="C7" s="68"/>
      <c r="D7" s="78"/>
      <c r="E7" s="1">
        <v>13</v>
      </c>
      <c r="F7" s="83">
        <v>16</v>
      </c>
      <c r="G7" s="1">
        <v>22</v>
      </c>
      <c r="H7" s="83">
        <v>21</v>
      </c>
      <c r="I7" s="1">
        <v>26</v>
      </c>
      <c r="J7" s="83">
        <v>23</v>
      </c>
      <c r="K7" s="9">
        <f>SUBTOTAL(9,C7:J7)</f>
        <v>121</v>
      </c>
      <c r="L7" s="10">
        <f>SUM(K7-L8)</f>
        <v>-5</v>
      </c>
      <c r="M7" s="123"/>
      <c r="N7" s="125"/>
    </row>
    <row r="8" spans="1:14" ht="16.5" customHeight="1" x14ac:dyDescent="0.35">
      <c r="A8" s="121"/>
      <c r="B8" s="118"/>
      <c r="C8" s="71"/>
      <c r="D8" s="79"/>
      <c r="E8" s="2">
        <v>31</v>
      </c>
      <c r="F8" s="84">
        <v>16</v>
      </c>
      <c r="G8" s="2">
        <v>23</v>
      </c>
      <c r="H8" s="84">
        <v>35</v>
      </c>
      <c r="I8" s="2">
        <v>14</v>
      </c>
      <c r="J8" s="84">
        <v>7</v>
      </c>
      <c r="K8" s="11"/>
      <c r="L8" s="12">
        <f>SUBTOTAL(9,C8:J8)</f>
        <v>126</v>
      </c>
      <c r="M8" s="123"/>
      <c r="N8" s="126"/>
    </row>
    <row r="9" spans="1:14" ht="15.65" customHeight="1" x14ac:dyDescent="0.35">
      <c r="A9" s="127">
        <v>2</v>
      </c>
      <c r="B9" s="129" t="s">
        <v>32</v>
      </c>
      <c r="C9" s="3">
        <v>2</v>
      </c>
      <c r="D9" s="3">
        <v>1</v>
      </c>
      <c r="E9" s="72"/>
      <c r="F9" s="80"/>
      <c r="G9" s="73">
        <v>0</v>
      </c>
      <c r="H9" s="82">
        <v>1</v>
      </c>
      <c r="I9" s="73">
        <v>2</v>
      </c>
      <c r="J9" s="82">
        <v>2</v>
      </c>
      <c r="K9" s="7"/>
      <c r="L9" s="8"/>
      <c r="M9" s="131">
        <f>SUM(C9:J9)</f>
        <v>8</v>
      </c>
      <c r="N9" s="133" t="s">
        <v>50</v>
      </c>
    </row>
    <row r="10" spans="1:14" ht="15.75" customHeight="1" x14ac:dyDescent="0.35">
      <c r="A10" s="120"/>
      <c r="B10" s="117"/>
      <c r="C10" s="4">
        <v>31</v>
      </c>
      <c r="D10" s="4">
        <v>16</v>
      </c>
      <c r="E10" s="68"/>
      <c r="F10" s="78"/>
      <c r="G10" s="1">
        <v>20</v>
      </c>
      <c r="H10" s="83">
        <v>18</v>
      </c>
      <c r="I10" s="1">
        <v>28</v>
      </c>
      <c r="J10" s="83">
        <v>29</v>
      </c>
      <c r="K10" s="9">
        <f>SUBTOTAL(9,C10:J10)</f>
        <v>142</v>
      </c>
      <c r="L10" s="10">
        <f>SUM(K10-L11)</f>
        <v>45</v>
      </c>
      <c r="M10" s="123"/>
      <c r="N10" s="125"/>
    </row>
    <row r="11" spans="1:14" ht="16.5" customHeight="1" x14ac:dyDescent="0.35">
      <c r="A11" s="121"/>
      <c r="B11" s="118"/>
      <c r="C11" s="5">
        <v>13</v>
      </c>
      <c r="D11" s="5">
        <v>16</v>
      </c>
      <c r="E11" s="71"/>
      <c r="F11" s="79"/>
      <c r="G11" s="2">
        <v>21</v>
      </c>
      <c r="H11" s="84">
        <v>18</v>
      </c>
      <c r="I11" s="2">
        <v>12</v>
      </c>
      <c r="J11" s="84">
        <v>17</v>
      </c>
      <c r="K11" s="11"/>
      <c r="L11" s="12">
        <f>SUBTOTAL(9,C11:J11)</f>
        <v>97</v>
      </c>
      <c r="M11" s="135"/>
      <c r="N11" s="126"/>
    </row>
    <row r="12" spans="1:14" ht="15.75" customHeight="1" x14ac:dyDescent="0.35">
      <c r="A12" s="127">
        <v>3</v>
      </c>
      <c r="B12" s="129" t="s">
        <v>33</v>
      </c>
      <c r="C12" s="73">
        <v>2</v>
      </c>
      <c r="D12" s="82">
        <v>2</v>
      </c>
      <c r="E12" s="73">
        <v>2</v>
      </c>
      <c r="F12" s="82">
        <v>1</v>
      </c>
      <c r="G12" s="72"/>
      <c r="H12" s="80"/>
      <c r="I12" s="73">
        <v>2</v>
      </c>
      <c r="J12" s="82">
        <v>2</v>
      </c>
      <c r="K12" s="7"/>
      <c r="L12" s="8"/>
      <c r="M12" s="131">
        <f>SUM(C12:J12)</f>
        <v>11</v>
      </c>
      <c r="N12" s="133" t="s">
        <v>49</v>
      </c>
    </row>
    <row r="13" spans="1:14" ht="15.75" customHeight="1" x14ac:dyDescent="0.35">
      <c r="A13" s="120"/>
      <c r="B13" s="117"/>
      <c r="C13" s="1">
        <v>23</v>
      </c>
      <c r="D13" s="83">
        <v>35</v>
      </c>
      <c r="E13" s="1">
        <v>21</v>
      </c>
      <c r="F13" s="83">
        <v>18</v>
      </c>
      <c r="G13" s="68"/>
      <c r="H13" s="78"/>
      <c r="I13" s="1">
        <v>23</v>
      </c>
      <c r="J13" s="83">
        <v>20</v>
      </c>
      <c r="K13" s="9">
        <f>SUBTOTAL(9,C13:J13)</f>
        <v>140</v>
      </c>
      <c r="L13" s="10">
        <f>SUM(K13-L14)</f>
        <v>32</v>
      </c>
      <c r="M13" s="123"/>
      <c r="N13" s="125"/>
    </row>
    <row r="14" spans="1:14" ht="16.5" customHeight="1" x14ac:dyDescent="0.35">
      <c r="A14" s="121"/>
      <c r="B14" s="118"/>
      <c r="C14" s="2">
        <v>22</v>
      </c>
      <c r="D14" s="84">
        <v>21</v>
      </c>
      <c r="E14" s="2">
        <v>20</v>
      </c>
      <c r="F14" s="84">
        <v>18</v>
      </c>
      <c r="G14" s="71"/>
      <c r="H14" s="79"/>
      <c r="I14" s="2">
        <v>17</v>
      </c>
      <c r="J14" s="84">
        <v>10</v>
      </c>
      <c r="K14" s="11"/>
      <c r="L14" s="12">
        <f>SUBTOTAL(9,C14:J14)</f>
        <v>108</v>
      </c>
      <c r="M14" s="135"/>
      <c r="N14" s="126"/>
    </row>
    <row r="15" spans="1:14" ht="15.75" customHeight="1" x14ac:dyDescent="0.35">
      <c r="A15" s="127">
        <v>4</v>
      </c>
      <c r="B15" s="129" t="s">
        <v>34</v>
      </c>
      <c r="C15" s="73">
        <v>0</v>
      </c>
      <c r="D15" s="82">
        <v>0</v>
      </c>
      <c r="E15" s="73">
        <v>0</v>
      </c>
      <c r="F15" s="82">
        <v>0</v>
      </c>
      <c r="G15" s="73">
        <v>0</v>
      </c>
      <c r="H15" s="82">
        <v>0</v>
      </c>
      <c r="I15" s="72"/>
      <c r="J15" s="80"/>
      <c r="K15" s="7"/>
      <c r="L15" s="8"/>
      <c r="M15" s="131">
        <f>SUM(C15:J15)</f>
        <v>0</v>
      </c>
      <c r="N15" s="133" t="s">
        <v>46</v>
      </c>
    </row>
    <row r="16" spans="1:14" ht="15" customHeight="1" x14ac:dyDescent="0.35">
      <c r="A16" s="120"/>
      <c r="B16" s="117"/>
      <c r="C16" s="1">
        <v>14</v>
      </c>
      <c r="D16" s="83">
        <v>7</v>
      </c>
      <c r="E16" s="1">
        <v>12</v>
      </c>
      <c r="F16" s="83">
        <v>17</v>
      </c>
      <c r="G16" s="1">
        <v>17</v>
      </c>
      <c r="H16" s="83">
        <v>10</v>
      </c>
      <c r="I16" s="68"/>
      <c r="J16" s="78"/>
      <c r="K16" s="9">
        <f>SUBTOTAL(9,C16:J16)</f>
        <v>77</v>
      </c>
      <c r="L16" s="10">
        <f>SUM(K16-L17)</f>
        <v>-72</v>
      </c>
      <c r="M16" s="123"/>
      <c r="N16" s="125"/>
    </row>
    <row r="17" spans="1:14" ht="15.75" customHeight="1" thickBot="1" x14ac:dyDescent="0.4">
      <c r="A17" s="128"/>
      <c r="B17" s="130"/>
      <c r="C17" s="6">
        <v>26</v>
      </c>
      <c r="D17" s="85">
        <v>23</v>
      </c>
      <c r="E17" s="6">
        <v>28</v>
      </c>
      <c r="F17" s="85">
        <v>29</v>
      </c>
      <c r="G17" s="6">
        <v>23</v>
      </c>
      <c r="H17" s="85">
        <v>20</v>
      </c>
      <c r="I17" s="69"/>
      <c r="J17" s="81"/>
      <c r="K17" s="13"/>
      <c r="L17" s="14">
        <f>SUBTOTAL(9,C17:J17)</f>
        <v>149</v>
      </c>
      <c r="M17" s="132"/>
      <c r="N17" s="134"/>
    </row>
    <row r="18" spans="1:14" ht="13" x14ac:dyDescent="0.3">
      <c r="I18" s="42" t="str">
        <f>IF(K18&lt;&gt;L18,"! Väravate vahe ei ole õige. Andmete sisestus pooleli või tulemused sisestatud valesti =&gt;&gt;"," ")</f>
        <v xml:space="preserve"> </v>
      </c>
      <c r="J18" s="42"/>
      <c r="K18" s="41">
        <f>SUM(K6:K17)</f>
        <v>480</v>
      </c>
      <c r="L18" s="41">
        <f>L17+L14+L11+L8</f>
        <v>480</v>
      </c>
    </row>
  </sheetData>
  <mergeCells count="21">
    <mergeCell ref="K5:L5"/>
    <mergeCell ref="M6:M8"/>
    <mergeCell ref="N6:N8"/>
    <mergeCell ref="A15:A17"/>
    <mergeCell ref="B15:B17"/>
    <mergeCell ref="M15:M17"/>
    <mergeCell ref="N15:N17"/>
    <mergeCell ref="B9:B11"/>
    <mergeCell ref="B12:B14"/>
    <mergeCell ref="N12:N14"/>
    <mergeCell ref="A12:A14"/>
    <mergeCell ref="M9:M11"/>
    <mergeCell ref="N9:N11"/>
    <mergeCell ref="M12:M14"/>
    <mergeCell ref="G5:H5"/>
    <mergeCell ref="A9:A11"/>
    <mergeCell ref="I5:J5"/>
    <mergeCell ref="B6:B8"/>
    <mergeCell ref="C5:D5"/>
    <mergeCell ref="E5:F5"/>
    <mergeCell ref="A6:A8"/>
  </mergeCells>
  <phoneticPr fontId="0" type="noConversion"/>
  <pageMargins left="0.51181102362204722" right="0.23622047244094491" top="0.59055118110236227" bottom="0.31496062992125984" header="0.51181102362204722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abSelected="1" topLeftCell="A17" workbookViewId="0">
      <selection activeCell="D32" sqref="D32"/>
    </sheetView>
  </sheetViews>
  <sheetFormatPr defaultColWidth="9.1796875" defaultRowHeight="13" x14ac:dyDescent="0.3"/>
  <cols>
    <col min="1" max="1" width="7.81640625" style="44" customWidth="1"/>
    <col min="2" max="2" width="27.1796875" style="44" customWidth="1"/>
    <col min="3" max="3" width="1.1796875" style="44" customWidth="1"/>
    <col min="4" max="4" width="7.81640625" style="44" customWidth="1"/>
    <col min="5" max="5" width="25.90625" style="44" customWidth="1"/>
    <col min="6" max="6" width="1.1796875" style="44" customWidth="1"/>
    <col min="7" max="7" width="8.54296875" style="44" customWidth="1"/>
    <col min="8" max="8" width="21.54296875" style="44" customWidth="1"/>
    <col min="9" max="16384" width="9.1796875" style="44"/>
  </cols>
  <sheetData>
    <row r="1" spans="1:8" ht="18.5" x14ac:dyDescent="0.45">
      <c r="A1" s="43" t="str">
        <f>Tabel!A1</f>
        <v>2023 EESTI MEISTRIVÕISTLUSED KÄSIPALLIS</v>
      </c>
    </row>
    <row r="2" spans="1:8" ht="18.5" x14ac:dyDescent="0.45">
      <c r="A2" s="43" t="str">
        <f>Tabel!A2</f>
        <v>NEIDUDE B KLASS</v>
      </c>
      <c r="E2" s="66" t="str">
        <f>Tabel!J2</f>
        <v>21.01.-22.01.2023</v>
      </c>
      <c r="F2" s="67"/>
      <c r="G2" s="67" t="str">
        <f>Tabel!K2</f>
        <v>KEHRA</v>
      </c>
    </row>
    <row r="3" spans="1:8" ht="14.5" x14ac:dyDescent="0.35">
      <c r="A3" s="46" t="str">
        <f>Tabel!A3</f>
        <v>(sündinud 2006-2009)</v>
      </c>
      <c r="E3" s="66" t="str">
        <f>Tabel!J3</f>
        <v>22.04.-23.04.2023</v>
      </c>
      <c r="F3" s="67"/>
      <c r="G3" s="67" t="str">
        <f>Tabel!K3</f>
        <v>KEHRA</v>
      </c>
    </row>
    <row r="5" spans="1:8" ht="14.5" x14ac:dyDescent="0.35">
      <c r="A5" s="145" t="s">
        <v>35</v>
      </c>
      <c r="B5" s="145"/>
      <c r="C5" s="145"/>
    </row>
    <row r="6" spans="1:8" s="50" customFormat="1" ht="15.5" x14ac:dyDescent="0.35">
      <c r="A6" s="47"/>
      <c r="B6" s="48" t="s">
        <v>36</v>
      </c>
      <c r="C6" s="47"/>
      <c r="D6" s="146" t="s">
        <v>37</v>
      </c>
      <c r="E6" s="146"/>
      <c r="F6" s="49"/>
      <c r="G6" s="147" t="s">
        <v>38</v>
      </c>
      <c r="H6" s="147"/>
    </row>
    <row r="7" spans="1:8" x14ac:dyDescent="0.3">
      <c r="A7" s="51" t="s">
        <v>39</v>
      </c>
      <c r="B7" s="142" t="s">
        <v>14</v>
      </c>
      <c r="C7" s="142"/>
      <c r="D7" s="142" t="s">
        <v>110</v>
      </c>
      <c r="E7" s="142"/>
      <c r="G7" s="44" t="s">
        <v>40</v>
      </c>
    </row>
    <row r="8" spans="1:8" x14ac:dyDescent="0.3">
      <c r="A8" s="51" t="s">
        <v>41</v>
      </c>
      <c r="B8" s="142" t="s">
        <v>18</v>
      </c>
      <c r="C8" s="142"/>
      <c r="D8" s="142" t="s">
        <v>42</v>
      </c>
      <c r="E8" s="142"/>
      <c r="G8" s="142" t="s">
        <v>43</v>
      </c>
      <c r="H8" s="142"/>
    </row>
    <row r="9" spans="1:8" x14ac:dyDescent="0.3">
      <c r="A9" s="51" t="s">
        <v>44</v>
      </c>
      <c r="B9" s="142" t="s">
        <v>109</v>
      </c>
      <c r="C9" s="142"/>
      <c r="D9" s="142" t="s">
        <v>110</v>
      </c>
      <c r="E9" s="142"/>
      <c r="G9" s="44" t="s">
        <v>45</v>
      </c>
    </row>
    <row r="10" spans="1:8" x14ac:dyDescent="0.3">
      <c r="A10" s="51" t="s">
        <v>46</v>
      </c>
      <c r="B10" s="142" t="s">
        <v>15</v>
      </c>
      <c r="C10" s="142"/>
      <c r="D10" s="142" t="s">
        <v>47</v>
      </c>
      <c r="E10" s="142"/>
      <c r="G10" s="142" t="s">
        <v>48</v>
      </c>
      <c r="H10" s="142"/>
    </row>
    <row r="11" spans="1:8" ht="7.5" customHeight="1" thickBot="1" x14ac:dyDescent="0.35">
      <c r="A11" s="52"/>
      <c r="B11" s="52"/>
      <c r="D11" s="52"/>
      <c r="E11" s="52"/>
      <c r="G11" s="52"/>
      <c r="H11" s="52"/>
    </row>
    <row r="12" spans="1:8" ht="21" thickTop="1" x14ac:dyDescent="0.45">
      <c r="A12" s="53" t="s">
        <v>49</v>
      </c>
      <c r="B12" s="54" t="str">
        <f>IF(B7&gt;0,B7,"")</f>
        <v>SK Reval-Sport/Tallinna Spordikool</v>
      </c>
      <c r="D12" s="53" t="s">
        <v>50</v>
      </c>
      <c r="E12" s="54" t="str">
        <f>IF(B8&gt;0,B8,"")</f>
        <v>Aruküla/Pärnu</v>
      </c>
      <c r="G12" s="53" t="s">
        <v>51</v>
      </c>
      <c r="H12" s="54" t="str">
        <f>IF(B9&gt;0,B9,"")</f>
        <v>SK Reval-Sport/Kopli</v>
      </c>
    </row>
    <row r="13" spans="1:8" ht="14.5" x14ac:dyDescent="0.35">
      <c r="A13" s="55">
        <v>1</v>
      </c>
      <c r="B13" s="56" t="s">
        <v>52</v>
      </c>
      <c r="D13" s="55">
        <v>1</v>
      </c>
      <c r="E13" s="56" t="s">
        <v>53</v>
      </c>
      <c r="G13" s="55">
        <v>1</v>
      </c>
      <c r="H13" s="56" t="s">
        <v>54</v>
      </c>
    </row>
    <row r="14" spans="1:8" ht="14.5" x14ac:dyDescent="0.35">
      <c r="A14" s="55">
        <v>2</v>
      </c>
      <c r="B14" s="56" t="s">
        <v>55</v>
      </c>
      <c r="D14" s="55">
        <v>2</v>
      </c>
      <c r="E14" s="56" t="s">
        <v>56</v>
      </c>
      <c r="G14" s="55">
        <v>2</v>
      </c>
      <c r="H14" s="56" t="s">
        <v>57</v>
      </c>
    </row>
    <row r="15" spans="1:8" ht="14.5" x14ac:dyDescent="0.35">
      <c r="A15" s="55">
        <v>3</v>
      </c>
      <c r="B15" s="56" t="s">
        <v>58</v>
      </c>
      <c r="D15" s="55">
        <v>3</v>
      </c>
      <c r="E15" s="56" t="s">
        <v>59</v>
      </c>
      <c r="G15" s="55">
        <v>3</v>
      </c>
      <c r="H15" s="56" t="s">
        <v>60</v>
      </c>
    </row>
    <row r="16" spans="1:8" ht="14.5" x14ac:dyDescent="0.35">
      <c r="A16" s="55">
        <v>4</v>
      </c>
      <c r="B16" s="56" t="s">
        <v>61</v>
      </c>
      <c r="D16" s="55">
        <v>4</v>
      </c>
      <c r="E16" s="56" t="s">
        <v>62</v>
      </c>
      <c r="G16" s="55">
        <v>4</v>
      </c>
      <c r="H16" s="56" t="s">
        <v>63</v>
      </c>
    </row>
    <row r="17" spans="1:8" ht="14.5" x14ac:dyDescent="0.35">
      <c r="A17" s="55">
        <v>5</v>
      </c>
      <c r="B17" s="56" t="s">
        <v>64</v>
      </c>
      <c r="D17" s="55">
        <v>5</v>
      </c>
      <c r="E17" s="56" t="s">
        <v>65</v>
      </c>
      <c r="G17" s="55">
        <v>5</v>
      </c>
      <c r="H17" s="56" t="s">
        <v>66</v>
      </c>
    </row>
    <row r="18" spans="1:8" ht="14.5" x14ac:dyDescent="0.35">
      <c r="A18" s="55">
        <v>6</v>
      </c>
      <c r="B18" s="56" t="s">
        <v>67</v>
      </c>
      <c r="D18" s="55">
        <v>6</v>
      </c>
      <c r="E18" s="56" t="s">
        <v>68</v>
      </c>
      <c r="G18" s="55">
        <v>6</v>
      </c>
      <c r="H18" s="56" t="s">
        <v>69</v>
      </c>
    </row>
    <row r="19" spans="1:8" ht="14.5" x14ac:dyDescent="0.35">
      <c r="A19" s="55">
        <v>7</v>
      </c>
      <c r="B19" s="56" t="s">
        <v>70</v>
      </c>
      <c r="D19" s="55">
        <v>7</v>
      </c>
      <c r="E19" s="56" t="s">
        <v>71</v>
      </c>
      <c r="G19" s="55">
        <v>7</v>
      </c>
      <c r="H19" s="56" t="s">
        <v>72</v>
      </c>
    </row>
    <row r="20" spans="1:8" ht="14.5" x14ac:dyDescent="0.35">
      <c r="A20" s="55">
        <v>8</v>
      </c>
      <c r="B20" s="56" t="s">
        <v>73</v>
      </c>
      <c r="D20" s="55">
        <v>8</v>
      </c>
      <c r="E20" s="56" t="s">
        <v>74</v>
      </c>
      <c r="G20" s="55">
        <v>8</v>
      </c>
      <c r="H20" s="56" t="s">
        <v>75</v>
      </c>
    </row>
    <row r="21" spans="1:8" ht="14.5" x14ac:dyDescent="0.35">
      <c r="A21" s="55">
        <v>9</v>
      </c>
      <c r="B21" s="56" t="s">
        <v>76</v>
      </c>
      <c r="D21" s="55">
        <v>9</v>
      </c>
      <c r="E21" s="56" t="s">
        <v>77</v>
      </c>
      <c r="G21" s="55">
        <v>9</v>
      </c>
      <c r="H21" s="56" t="s">
        <v>78</v>
      </c>
    </row>
    <row r="22" spans="1:8" ht="14.5" x14ac:dyDescent="0.35">
      <c r="A22" s="55">
        <v>10</v>
      </c>
      <c r="B22" s="56" t="s">
        <v>79</v>
      </c>
      <c r="D22" s="55">
        <v>10</v>
      </c>
      <c r="E22" s="56" t="s">
        <v>80</v>
      </c>
      <c r="G22" s="55">
        <v>10</v>
      </c>
      <c r="H22" s="56" t="s">
        <v>81</v>
      </c>
    </row>
    <row r="23" spans="1:8" ht="14.5" x14ac:dyDescent="0.35">
      <c r="A23" s="55">
        <v>11</v>
      </c>
      <c r="B23" s="56" t="s">
        <v>82</v>
      </c>
      <c r="D23" s="55">
        <v>11</v>
      </c>
      <c r="E23" s="56" t="s">
        <v>83</v>
      </c>
      <c r="G23" s="55">
        <v>11</v>
      </c>
      <c r="H23" s="56" t="s">
        <v>84</v>
      </c>
    </row>
    <row r="24" spans="1:8" ht="14.5" x14ac:dyDescent="0.35">
      <c r="A24" s="55">
        <v>12</v>
      </c>
      <c r="B24" s="56" t="s">
        <v>85</v>
      </c>
      <c r="D24" s="55">
        <v>12</v>
      </c>
      <c r="E24" s="56" t="s">
        <v>86</v>
      </c>
      <c r="G24" s="55">
        <v>12</v>
      </c>
      <c r="H24" s="56" t="s">
        <v>87</v>
      </c>
    </row>
    <row r="25" spans="1:8" ht="14.5" x14ac:dyDescent="0.35">
      <c r="A25" s="55">
        <v>13</v>
      </c>
      <c r="B25" s="56" t="s">
        <v>88</v>
      </c>
      <c r="D25" s="55">
        <v>13</v>
      </c>
      <c r="E25" s="56" t="s">
        <v>89</v>
      </c>
      <c r="G25" s="55">
        <v>13</v>
      </c>
      <c r="H25" s="56" t="s">
        <v>90</v>
      </c>
    </row>
    <row r="26" spans="1:8" ht="14.5" x14ac:dyDescent="0.35">
      <c r="A26" s="55">
        <v>14</v>
      </c>
      <c r="B26" s="56" t="s">
        <v>91</v>
      </c>
      <c r="D26" s="55">
        <v>14</v>
      </c>
      <c r="E26" s="56" t="s">
        <v>92</v>
      </c>
      <c r="G26" s="55">
        <v>14</v>
      </c>
      <c r="H26" s="56" t="s">
        <v>93</v>
      </c>
    </row>
    <row r="27" spans="1:8" ht="14.5" x14ac:dyDescent="0.35">
      <c r="A27" s="55">
        <v>15</v>
      </c>
      <c r="B27" s="56" t="s">
        <v>94</v>
      </c>
      <c r="D27" s="57">
        <v>15</v>
      </c>
      <c r="E27" s="56" t="s">
        <v>95</v>
      </c>
      <c r="G27" s="55">
        <v>15</v>
      </c>
      <c r="H27" s="56" t="s">
        <v>96</v>
      </c>
    </row>
    <row r="28" spans="1:8" ht="14.5" x14ac:dyDescent="0.35">
      <c r="A28" s="55">
        <v>16</v>
      </c>
      <c r="B28" s="20" t="s">
        <v>114</v>
      </c>
      <c r="C28" s="109"/>
      <c r="D28" s="59" t="s">
        <v>98</v>
      </c>
      <c r="E28" s="108" t="s">
        <v>99</v>
      </c>
      <c r="G28" s="57">
        <v>16</v>
      </c>
      <c r="H28" s="58" t="s">
        <v>97</v>
      </c>
    </row>
    <row r="29" spans="1:8" ht="15" thickBot="1" x14ac:dyDescent="0.4">
      <c r="A29" s="57">
        <v>17</v>
      </c>
      <c r="B29" s="20" t="s">
        <v>115</v>
      </c>
      <c r="C29" s="109"/>
      <c r="D29" s="60" t="s">
        <v>98</v>
      </c>
      <c r="E29" s="61" t="s">
        <v>101</v>
      </c>
      <c r="G29" s="59" t="s">
        <v>98</v>
      </c>
      <c r="H29" s="56" t="s">
        <v>100</v>
      </c>
    </row>
    <row r="30" spans="1:8" ht="13.5" thickTop="1" x14ac:dyDescent="0.3">
      <c r="A30" s="59" t="s">
        <v>98</v>
      </c>
      <c r="B30" s="108" t="s">
        <v>116</v>
      </c>
      <c r="D30" s="107"/>
      <c r="E30" s="50"/>
      <c r="G30" s="59" t="s">
        <v>98</v>
      </c>
      <c r="H30" s="56" t="s">
        <v>102</v>
      </c>
    </row>
    <row r="31" spans="1:8" ht="13.5" thickBot="1" x14ac:dyDescent="0.35">
      <c r="A31" s="59" t="s">
        <v>98</v>
      </c>
      <c r="B31" s="56" t="s">
        <v>111</v>
      </c>
      <c r="D31" s="107"/>
      <c r="E31" s="50"/>
      <c r="G31" s="60" t="s">
        <v>98</v>
      </c>
      <c r="H31" s="61" t="s">
        <v>113</v>
      </c>
    </row>
    <row r="32" spans="1:8" ht="14" thickTop="1" thickBot="1" x14ac:dyDescent="0.35">
      <c r="A32" s="60" t="s">
        <v>98</v>
      </c>
      <c r="B32" s="61" t="s">
        <v>112</v>
      </c>
      <c r="D32" s="107"/>
      <c r="E32" s="50"/>
      <c r="G32" s="107"/>
      <c r="H32" s="50"/>
    </row>
    <row r="33" spans="1:8" ht="13.5" thickTop="1" x14ac:dyDescent="0.3"/>
    <row r="34" spans="1:8" ht="15.5" x14ac:dyDescent="0.35">
      <c r="A34" s="45" t="s">
        <v>103</v>
      </c>
      <c r="B34" s="45"/>
    </row>
    <row r="35" spans="1:8" s="50" customFormat="1" ht="15.5" x14ac:dyDescent="0.35">
      <c r="A35" s="62"/>
      <c r="B35" s="48" t="s">
        <v>104</v>
      </c>
      <c r="D35" s="144" t="s">
        <v>36</v>
      </c>
      <c r="E35" s="144"/>
    </row>
    <row r="36" spans="1:8" x14ac:dyDescent="0.3">
      <c r="A36" s="51" t="s">
        <v>39</v>
      </c>
      <c r="B36" s="141" t="s">
        <v>91</v>
      </c>
      <c r="C36" s="141"/>
      <c r="D36" s="142" t="s">
        <v>14</v>
      </c>
      <c r="E36" s="142"/>
    </row>
    <row r="37" spans="1:8" x14ac:dyDescent="0.3">
      <c r="A37" s="51" t="s">
        <v>41</v>
      </c>
      <c r="B37" s="141" t="s">
        <v>105</v>
      </c>
      <c r="C37" s="141"/>
      <c r="D37" s="142" t="s">
        <v>18</v>
      </c>
      <c r="E37" s="142"/>
    </row>
    <row r="38" spans="1:8" x14ac:dyDescent="0.3">
      <c r="A38" s="51" t="s">
        <v>44</v>
      </c>
      <c r="B38" s="143" t="s">
        <v>54</v>
      </c>
      <c r="C38" s="141"/>
      <c r="D38" s="142" t="s">
        <v>109</v>
      </c>
      <c r="E38" s="142"/>
    </row>
    <row r="39" spans="1:8" x14ac:dyDescent="0.3">
      <c r="A39" s="51" t="s">
        <v>46</v>
      </c>
      <c r="B39" s="141" t="s">
        <v>106</v>
      </c>
      <c r="C39" s="141"/>
      <c r="D39" s="142" t="s">
        <v>15</v>
      </c>
      <c r="E39" s="142"/>
    </row>
    <row r="40" spans="1:8" ht="16" thickBot="1" x14ac:dyDescent="0.4">
      <c r="A40" s="63"/>
      <c r="B40" s="137"/>
      <c r="C40" s="137"/>
      <c r="D40" s="138"/>
      <c r="E40" s="138"/>
      <c r="F40" s="52"/>
      <c r="G40" s="52"/>
      <c r="H40" s="52"/>
    </row>
    <row r="41" spans="1:8" s="50" customFormat="1" ht="13.5" thickTop="1" x14ac:dyDescent="0.3">
      <c r="C41" s="139" t="s">
        <v>104</v>
      </c>
      <c r="D41" s="139"/>
      <c r="E41" s="139"/>
      <c r="F41" s="139"/>
      <c r="G41" s="139" t="s">
        <v>36</v>
      </c>
      <c r="H41" s="139"/>
    </row>
    <row r="42" spans="1:8" s="62" customFormat="1" ht="15.5" x14ac:dyDescent="0.35">
      <c r="A42" s="140" t="s">
        <v>107</v>
      </c>
      <c r="B42" s="140"/>
      <c r="C42" s="136" t="s">
        <v>58</v>
      </c>
      <c r="D42" s="136"/>
      <c r="E42" s="136"/>
      <c r="F42" s="136"/>
      <c r="G42" s="136" t="s">
        <v>14</v>
      </c>
      <c r="H42" s="136"/>
    </row>
    <row r="43" spans="1:8" s="62" customFormat="1" ht="15.5" x14ac:dyDescent="0.35">
      <c r="A43" s="140" t="s">
        <v>108</v>
      </c>
      <c r="B43" s="140"/>
      <c r="C43" s="136" t="s">
        <v>59</v>
      </c>
      <c r="D43" s="136"/>
      <c r="E43" s="136"/>
      <c r="F43" s="136"/>
      <c r="G43" s="136" t="s">
        <v>18</v>
      </c>
      <c r="H43" s="136"/>
    </row>
    <row r="44" spans="1:8" s="50" customFormat="1" ht="13.5" thickBot="1" x14ac:dyDescent="0.35">
      <c r="A44" s="64"/>
      <c r="B44" s="64"/>
      <c r="C44" s="64"/>
      <c r="D44" s="64"/>
      <c r="E44" s="64"/>
      <c r="F44" s="64"/>
      <c r="G44" s="64"/>
      <c r="H44" s="64"/>
    </row>
    <row r="45" spans="1:8" ht="13.5" thickTop="1" x14ac:dyDescent="0.3"/>
  </sheetData>
  <mergeCells count="32">
    <mergeCell ref="A5:C5"/>
    <mergeCell ref="D6:E6"/>
    <mergeCell ref="G6:H6"/>
    <mergeCell ref="B7:C7"/>
    <mergeCell ref="D7:E7"/>
    <mergeCell ref="G10:H10"/>
    <mergeCell ref="B8:C8"/>
    <mergeCell ref="D8:E8"/>
    <mergeCell ref="G8:H8"/>
    <mergeCell ref="B9:C9"/>
    <mergeCell ref="D9:E9"/>
    <mergeCell ref="D35:E35"/>
    <mergeCell ref="B36:C36"/>
    <mergeCell ref="D36:E36"/>
    <mergeCell ref="B10:C10"/>
    <mergeCell ref="D10:E10"/>
    <mergeCell ref="B37:C37"/>
    <mergeCell ref="D37:E37"/>
    <mergeCell ref="B38:C38"/>
    <mergeCell ref="D38:E38"/>
    <mergeCell ref="B39:C39"/>
    <mergeCell ref="D39:E39"/>
    <mergeCell ref="G43:H43"/>
    <mergeCell ref="B40:C40"/>
    <mergeCell ref="D40:E40"/>
    <mergeCell ref="C41:F41"/>
    <mergeCell ref="G41:H41"/>
    <mergeCell ref="A42:B42"/>
    <mergeCell ref="C42:F42"/>
    <mergeCell ref="G42:H42"/>
    <mergeCell ref="A43:B43"/>
    <mergeCell ref="C43:F43"/>
  </mergeCells>
  <phoneticPr fontId="33" type="noConversion"/>
  <pageMargins left="0.75" right="0.18" top="0.53" bottom="0.22" header="0.37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Merilin Must</cp:lastModifiedBy>
  <cp:revision/>
  <dcterms:created xsi:type="dcterms:W3CDTF">2003-10-17T15:08:06Z</dcterms:created>
  <dcterms:modified xsi:type="dcterms:W3CDTF">2023-04-23T19:21:41Z</dcterms:modified>
  <cp:category/>
  <cp:contentStatus/>
</cp:coreProperties>
</file>