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0357C2D1-BE38-4294-9EE7-05332592F0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jakava" sheetId="5" r:id="rId1"/>
    <sheet name="Tabel" sheetId="2" r:id="rId2"/>
    <sheet name="Kokkuvõte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15"/>
  <c r="A1" i="2"/>
  <c r="A1" i="15"/>
  <c r="A17" i="5"/>
  <c r="G2" i="15"/>
  <c r="A3" i="2"/>
  <c r="A3" i="15"/>
  <c r="D19" i="5"/>
  <c r="D20" i="5"/>
  <c r="D21" i="5"/>
  <c r="D22" i="5"/>
  <c r="D23" i="5"/>
  <c r="A19" i="5"/>
  <c r="A20" i="5"/>
  <c r="A21" i="5"/>
  <c r="A22" i="5"/>
  <c r="A23" i="5"/>
  <c r="D11" i="5"/>
  <c r="D12" i="5"/>
  <c r="D13" i="5"/>
  <c r="D14" i="5"/>
  <c r="D15" i="5"/>
  <c r="D16" i="5"/>
  <c r="A9" i="5"/>
  <c r="A10" i="5"/>
  <c r="A11" i="5"/>
  <c r="A12" i="5"/>
  <c r="A13" i="5"/>
  <c r="A14" i="5"/>
  <c r="A15" i="5"/>
  <c r="A16" i="5"/>
  <c r="Q15" i="2"/>
  <c r="P17" i="2"/>
  <c r="O16" i="2"/>
  <c r="P16" i="2"/>
  <c r="G3" i="15"/>
  <c r="E3" i="15"/>
  <c r="P23" i="2"/>
  <c r="P20" i="2"/>
  <c r="P14" i="2"/>
  <c r="P11" i="2"/>
  <c r="P8" i="2"/>
  <c r="O22" i="2"/>
  <c r="P22" i="2" s="1"/>
  <c r="O19" i="2"/>
  <c r="O13" i="2"/>
  <c r="O10" i="2"/>
  <c r="O7" i="2"/>
  <c r="P7" i="2"/>
  <c r="Q21" i="2"/>
  <c r="Q18" i="2"/>
  <c r="Q12" i="2"/>
  <c r="Q9" i="2"/>
  <c r="Q6" i="2"/>
  <c r="E2" i="15"/>
  <c r="H14" i="15"/>
  <c r="E14" i="15"/>
  <c r="B14" i="15"/>
  <c r="P13" i="2" l="1"/>
  <c r="P19" i="2"/>
  <c r="P10" i="2"/>
  <c r="O24" i="2"/>
  <c r="P24" i="2"/>
  <c r="M24" i="2" l="1"/>
</calcChain>
</file>

<file path=xl/sharedStrings.xml><?xml version="1.0" encoding="utf-8"?>
<sst xmlns="http://schemas.openxmlformats.org/spreadsheetml/2006/main" count="209" uniqueCount="123">
  <si>
    <t>2023 EESTI MEISTRIVÕISTLUSED KÄSIPALLIS</t>
  </si>
  <si>
    <t>NEIUD B2 KLASS</t>
  </si>
  <si>
    <t>Mänguaeg 2×20 min</t>
  </si>
  <si>
    <t>(sündinud 2007-2010)</t>
  </si>
  <si>
    <t>11.03.-12.03.2023</t>
  </si>
  <si>
    <t>KEHRA</t>
  </si>
  <si>
    <t>II etapp</t>
  </si>
  <si>
    <t>Kehra Spordihoone</t>
  </si>
  <si>
    <t>Kell</t>
  </si>
  <si>
    <t>Mäng</t>
  </si>
  <si>
    <t>Paus</t>
  </si>
  <si>
    <t>Nr.</t>
  </si>
  <si>
    <t>Võistkond</t>
  </si>
  <si>
    <t>Tulemus</t>
  </si>
  <si>
    <t>Aruküla/Padise</t>
  </si>
  <si>
    <t>SK Reval-Sport/ Mustamäe 2</t>
  </si>
  <si>
    <t>-</t>
  </si>
  <si>
    <t>18</t>
  </si>
  <si>
    <t>Rakvere Valla Palliklubi/Sõmeru</t>
  </si>
  <si>
    <t>SK Reval-Sport/ Mustamäe 1</t>
  </si>
  <si>
    <t>4</t>
  </si>
  <si>
    <t>SK Reval-Sport/ Lasnamäe</t>
  </si>
  <si>
    <t>HC Kehra</t>
  </si>
  <si>
    <t>16</t>
  </si>
  <si>
    <t>23</t>
  </si>
  <si>
    <t>10</t>
  </si>
  <si>
    <t>34</t>
  </si>
  <si>
    <t>19</t>
  </si>
  <si>
    <t>32</t>
  </si>
  <si>
    <t>15</t>
  </si>
  <si>
    <t>12</t>
  </si>
  <si>
    <t>17.12.-18.12.2022</t>
  </si>
  <si>
    <t>VÕISTKOND</t>
  </si>
  <si>
    <t>V – VAHE</t>
  </si>
  <si>
    <t>PUNKTE</t>
  </si>
  <si>
    <t>KOHT</t>
  </si>
  <si>
    <t>HC KEHRA</t>
  </si>
  <si>
    <t>SK REVAL-SPORT/ LASNAMÄE</t>
  </si>
  <si>
    <t>SK REVAL-SPORT/ MUSTAMÄE 1</t>
  </si>
  <si>
    <t>ARUKÜLA/ PADISE</t>
  </si>
  <si>
    <t>SK REVAL-SPORT/ MUSTAMÄE 2</t>
  </si>
  <si>
    <t>RAKVERE VALLA PALLIKLUBI/
SÕMERU</t>
  </si>
  <si>
    <t>Paremusjärjestus</t>
  </si>
  <si>
    <t>Võistkonna nimi</t>
  </si>
  <si>
    <t>Klubi nimi</t>
  </si>
  <si>
    <t>Treener(id)</t>
  </si>
  <si>
    <t>1.</t>
  </si>
  <si>
    <t>SK Reval-Sport/Lasnamäe</t>
  </si>
  <si>
    <t>Marina Politova, Alla Londak</t>
  </si>
  <si>
    <t>2.</t>
  </si>
  <si>
    <t>SK Reval-Sport/Mustamäe 1</t>
  </si>
  <si>
    <t>3.</t>
  </si>
  <si>
    <t>SK Reval-Sport/Mustamäe 2</t>
  </si>
  <si>
    <t>Ragnar Põldma</t>
  </si>
  <si>
    <t>4.</t>
  </si>
  <si>
    <t>Spordiklubi Kehra Käsipall</t>
  </si>
  <si>
    <t>Kaupo Liiva</t>
  </si>
  <si>
    <t>5.</t>
  </si>
  <si>
    <t>Aruküla Spordiklubi</t>
  </si>
  <si>
    <t>Siiri Uusküla, Toomas Heinla</t>
  </si>
  <si>
    <t>6.</t>
  </si>
  <si>
    <t>Johan Utt</t>
  </si>
  <si>
    <t>I</t>
  </si>
  <si>
    <t>II</t>
  </si>
  <si>
    <t>III</t>
  </si>
  <si>
    <t>Anastasia Urõvskaja</t>
  </si>
  <si>
    <t>Anastassia Lissovenko</t>
  </si>
  <si>
    <t>Emma Tunnel</t>
  </si>
  <si>
    <t>Kristina Hodorenko</t>
  </si>
  <si>
    <t>Kristina Bahhurinskaja</t>
  </si>
  <si>
    <t>Merliis Ligi</t>
  </si>
  <si>
    <t>Ksenija Fjodorova</t>
  </si>
  <si>
    <t>Katarzyna Gasinska</t>
  </si>
  <si>
    <t>Marta Marii Tepner</t>
  </si>
  <si>
    <t>Aysel Kuznetsova</t>
  </si>
  <si>
    <t>Sofia Sittšenko</t>
  </si>
  <si>
    <t>Katariina Ree</t>
  </si>
  <si>
    <t>Kristina Garanina</t>
  </si>
  <si>
    <t>Sandra Kruusman</t>
  </si>
  <si>
    <t>Daniela Tuusis</t>
  </si>
  <si>
    <t>Jekaterina Koroljova</t>
  </si>
  <si>
    <t>Violeta Martõnkevitš</t>
  </si>
  <si>
    <t>Maarja Truumure</t>
  </si>
  <si>
    <t>Anastasia Trjuh</t>
  </si>
  <si>
    <t>Arina Jermolova</t>
  </si>
  <si>
    <t>Saule Steinpilm</t>
  </si>
  <si>
    <t>Angelika Vesiko</t>
  </si>
  <si>
    <t>Valeria Jeleferevskaja</t>
  </si>
  <si>
    <t>Steffi Calista Stepanova</t>
  </si>
  <si>
    <t>Gerda Borontsova</t>
  </si>
  <si>
    <t>Polina Trei</t>
  </si>
  <si>
    <t>Luisa Vain</t>
  </si>
  <si>
    <t>Anastassia Nikonova</t>
  </si>
  <si>
    <t>Sofia Latyshova</t>
  </si>
  <si>
    <t>Lisette Savin</t>
  </si>
  <si>
    <t>Jelizaveta Ryabokin</t>
  </si>
  <si>
    <t>Kristina Fedorova</t>
  </si>
  <si>
    <t>Aurelia Levikina</t>
  </si>
  <si>
    <t>Margo Orlova</t>
  </si>
  <si>
    <t>Darja Urussova</t>
  </si>
  <si>
    <t>Karolina Verner</t>
  </si>
  <si>
    <t>Diana Dobrodejeva</t>
  </si>
  <si>
    <t>Sofia Vainik</t>
  </si>
  <si>
    <t>Jekaterina Taranenko</t>
  </si>
  <si>
    <t>Diana Voinova</t>
  </si>
  <si>
    <t>Kiira Smirnova</t>
  </si>
  <si>
    <t>Eva Karchebnaya</t>
  </si>
  <si>
    <t>Treener:</t>
  </si>
  <si>
    <t>Marina Politova</t>
  </si>
  <si>
    <t>Jelena Mihailova</t>
  </si>
  <si>
    <t>Alla Londak</t>
  </si>
  <si>
    <t>Võistkondade parimad mängijad:</t>
  </si>
  <si>
    <t>Mängija nimi</t>
  </si>
  <si>
    <t>Arina Novikova</t>
  </si>
  <si>
    <t>Carmen Ehrbach</t>
  </si>
  <si>
    <t>Laura Tomson</t>
  </si>
  <si>
    <t>Turniiri parim mängija:</t>
  </si>
  <si>
    <t>Turniiri parim väravavaht:</t>
  </si>
  <si>
    <t>Jelena Mihailova, Ella Kungurtseva, Jelizaveta Petrunina</t>
  </si>
  <si>
    <t>Spordiklubi Reval-Sport</t>
  </si>
  <si>
    <t>Rakvere Valla Palliklubi</t>
  </si>
  <si>
    <t>Ella Kungurtseva</t>
  </si>
  <si>
    <t>Jelizaveta Petrunina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</si>
</sst>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;@"/>
  </numFmts>
  <fonts count="5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6"/>
      <name val="Book Antiqua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10"/>
      <name val="Sylfaen"/>
      <family val="1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10"/>
      <name val="Arial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0"/>
      <name val="Cambria"/>
      <family val="1"/>
      <charset val="186"/>
    </font>
    <font>
      <sz val="8"/>
      <name val="Arial"/>
      <family val="2"/>
      <charset val="186"/>
    </font>
    <font>
      <sz val="10"/>
      <color indexed="8"/>
      <name val="Arial Narrow"/>
      <family val="2"/>
      <charset val="186"/>
    </font>
    <font>
      <u/>
      <sz val="10"/>
      <color indexed="39"/>
      <name val="Arial Narrow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36">
    <xf numFmtId="0" fontId="0" fillId="0" borderId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41" fillId="2" borderId="0" applyNumberFormat="0" applyBorder="0" applyAlignment="0" applyProtection="0"/>
    <xf numFmtId="0" fontId="31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9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2" fillId="0" borderId="0"/>
    <xf numFmtId="0" fontId="11" fillId="0" borderId="0"/>
    <xf numFmtId="0" fontId="43" fillId="0" borderId="0"/>
    <xf numFmtId="0" fontId="12" fillId="0" borderId="0"/>
    <xf numFmtId="0" fontId="25" fillId="0" borderId="0"/>
    <xf numFmtId="0" fontId="11" fillId="0" borderId="0"/>
    <xf numFmtId="0" fontId="11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44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center"/>
    </xf>
    <xf numFmtId="0" fontId="46" fillId="0" borderId="0" xfId="0" applyFont="1"/>
    <xf numFmtId="49" fontId="46" fillId="0" borderId="0" xfId="0" applyNumberFormat="1" applyFont="1" applyAlignment="1">
      <alignment horizontal="right"/>
    </xf>
    <xf numFmtId="0" fontId="47" fillId="0" borderId="0" xfId="0" applyFont="1"/>
    <xf numFmtId="0" fontId="44" fillId="0" borderId="0" xfId="0" applyFont="1"/>
    <xf numFmtId="0" fontId="48" fillId="0" borderId="0" xfId="0" applyFont="1"/>
    <xf numFmtId="0" fontId="49" fillId="0" borderId="0" xfId="0" applyFont="1"/>
    <xf numFmtId="49" fontId="50" fillId="0" borderId="0" xfId="0" applyNumberFormat="1" applyFont="1" applyAlignment="1">
      <alignment horizontal="right"/>
    </xf>
    <xf numFmtId="0" fontId="51" fillId="0" borderId="0" xfId="0" applyFont="1" applyAlignment="1">
      <alignment horizontal="left"/>
    </xf>
    <xf numFmtId="0" fontId="50" fillId="0" borderId="0" xfId="0" applyFont="1"/>
    <xf numFmtId="49" fontId="52" fillId="0" borderId="0" xfId="0" applyNumberFormat="1" applyFont="1" applyAlignment="1">
      <alignment horizontal="right"/>
    </xf>
    <xf numFmtId="0" fontId="53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49" fillId="0" borderId="12" xfId="0" applyFont="1" applyBorder="1" applyAlignment="1">
      <alignment horizontal="center"/>
    </xf>
    <xf numFmtId="49" fontId="49" fillId="0" borderId="13" xfId="0" applyNumberFormat="1" applyFont="1" applyBorder="1" applyAlignment="1">
      <alignment horizontal="center"/>
    </xf>
    <xf numFmtId="49" fontId="49" fillId="0" borderId="14" xfId="0" applyNumberFormat="1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49" fontId="49" fillId="0" borderId="16" xfId="0" applyNumberFormat="1" applyFont="1" applyBorder="1" applyAlignment="1">
      <alignment horizontal="center"/>
    </xf>
    <xf numFmtId="49" fontId="49" fillId="0" borderId="17" xfId="0" applyNumberFormat="1" applyFont="1" applyBorder="1" applyAlignment="1">
      <alignment horizontal="center"/>
    </xf>
    <xf numFmtId="0" fontId="54" fillId="0" borderId="0" xfId="0" applyFont="1" applyAlignment="1">
      <alignment horizontal="left"/>
    </xf>
    <xf numFmtId="0" fontId="11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14" fillId="0" borderId="0" xfId="17" applyFont="1"/>
    <xf numFmtId="0" fontId="15" fillId="0" borderId="0" xfId="17" applyFont="1"/>
    <xf numFmtId="0" fontId="16" fillId="0" borderId="0" xfId="17" applyFont="1"/>
    <xf numFmtId="0" fontId="17" fillId="0" borderId="0" xfId="17" applyFont="1"/>
    <xf numFmtId="0" fontId="20" fillId="0" borderId="0" xfId="18" applyFont="1"/>
    <xf numFmtId="0" fontId="21" fillId="0" borderId="0" xfId="18" applyFont="1"/>
    <xf numFmtId="0" fontId="22" fillId="0" borderId="0" xfId="18" applyFont="1"/>
    <xf numFmtId="0" fontId="15" fillId="0" borderId="0" xfId="18" applyFont="1"/>
    <xf numFmtId="0" fontId="15" fillId="0" borderId="0" xfId="17" applyFont="1" applyAlignment="1">
      <alignment horizontal="right"/>
    </xf>
    <xf numFmtId="0" fontId="15" fillId="0" borderId="18" xfId="17" applyFont="1" applyBorder="1"/>
    <xf numFmtId="0" fontId="24" fillId="0" borderId="19" xfId="18" applyFont="1" applyBorder="1" applyAlignment="1">
      <alignment horizontal="center"/>
    </xf>
    <xf numFmtId="0" fontId="15" fillId="0" borderId="20" xfId="18" applyFont="1" applyBorder="1"/>
    <xf numFmtId="0" fontId="18" fillId="0" borderId="21" xfId="18" applyFont="1" applyBorder="1" applyAlignment="1">
      <alignment horizontal="center"/>
    </xf>
    <xf numFmtId="0" fontId="15" fillId="0" borderId="22" xfId="18" applyFont="1" applyBorder="1"/>
    <xf numFmtId="0" fontId="18" fillId="0" borderId="23" xfId="18" applyFont="1" applyBorder="1" applyAlignment="1">
      <alignment horizontal="center"/>
    </xf>
    <xf numFmtId="0" fontId="15" fillId="0" borderId="24" xfId="18" applyFont="1" applyBorder="1"/>
    <xf numFmtId="0" fontId="15" fillId="0" borderId="21" xfId="18" applyFont="1" applyBorder="1" applyAlignment="1">
      <alignment horizontal="right"/>
    </xf>
    <xf numFmtId="0" fontId="15" fillId="0" borderId="25" xfId="18" applyFont="1" applyBorder="1" applyAlignment="1">
      <alignment horizontal="right"/>
    </xf>
    <xf numFmtId="0" fontId="15" fillId="0" borderId="26" xfId="18" applyFont="1" applyBorder="1"/>
    <xf numFmtId="0" fontId="16" fillId="0" borderId="0" xfId="18" applyFont="1"/>
    <xf numFmtId="0" fontId="15" fillId="0" borderId="18" xfId="17" applyFont="1" applyBorder="1" applyAlignment="1">
      <alignment horizontal="right"/>
    </xf>
    <xf numFmtId="0" fontId="15" fillId="0" borderId="18" xfId="18" applyFont="1" applyBorder="1"/>
    <xf numFmtId="49" fontId="50" fillId="0" borderId="0" xfId="0" applyNumberFormat="1" applyFont="1" applyAlignment="1">
      <alignment horizontal="left"/>
    </xf>
    <xf numFmtId="49" fontId="18" fillId="0" borderId="0" xfId="17" applyNumberFormat="1" applyFont="1" applyAlignment="1">
      <alignment horizontal="right"/>
    </xf>
    <xf numFmtId="0" fontId="18" fillId="0" borderId="0" xfId="17" applyFont="1"/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" fillId="0" borderId="28" xfId="0" applyFont="1" applyBorder="1" applyAlignment="1" applyProtection="1">
      <alignment horizontal="center"/>
      <protection locked="0"/>
    </xf>
    <xf numFmtId="0" fontId="49" fillId="0" borderId="29" xfId="0" applyFont="1" applyBorder="1" applyAlignment="1">
      <alignment horizontal="center"/>
    </xf>
    <xf numFmtId="49" fontId="49" fillId="0" borderId="30" xfId="0" applyNumberFormat="1" applyFont="1" applyBorder="1" applyAlignment="1">
      <alignment horizontal="center"/>
    </xf>
    <xf numFmtId="49" fontId="49" fillId="0" borderId="31" xfId="0" applyNumberFormat="1" applyFont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" fillId="0" borderId="3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49" fontId="55" fillId="0" borderId="0" xfId="0" applyNumberFormat="1" applyFont="1" applyAlignment="1">
      <alignment horizontal="left"/>
    </xf>
    <xf numFmtId="0" fontId="1" fillId="0" borderId="34" xfId="0" applyFont="1" applyBorder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0" fontId="3" fillId="0" borderId="35" xfId="0" applyFont="1" applyBorder="1" applyAlignment="1" applyProtection="1">
      <alignment horizontal="center"/>
      <protection locked="0"/>
    </xf>
    <xf numFmtId="0" fontId="53" fillId="0" borderId="6" xfId="0" applyFont="1" applyBorder="1" applyAlignment="1">
      <alignment horizontal="center"/>
    </xf>
    <xf numFmtId="0" fontId="53" fillId="0" borderId="6" xfId="0" applyFont="1" applyBorder="1" applyAlignment="1">
      <alignment horizontal="left" indent="1"/>
    </xf>
    <xf numFmtId="0" fontId="56" fillId="0" borderId="0" xfId="0" applyFont="1" applyAlignment="1">
      <alignment horizontal="center"/>
    </xf>
    <xf numFmtId="20" fontId="49" fillId="0" borderId="36" xfId="0" applyNumberFormat="1" applyFont="1" applyBorder="1" applyAlignment="1">
      <alignment horizontal="center"/>
    </xf>
    <xf numFmtId="0" fontId="49" fillId="0" borderId="37" xfId="0" applyFont="1" applyBorder="1" applyAlignment="1">
      <alignment horizontal="center"/>
    </xf>
    <xf numFmtId="0" fontId="49" fillId="0" borderId="38" xfId="0" applyFont="1" applyBorder="1" applyAlignment="1">
      <alignment horizontal="center"/>
    </xf>
    <xf numFmtId="0" fontId="49" fillId="0" borderId="37" xfId="0" applyFont="1" applyBorder="1" applyAlignment="1">
      <alignment horizontal="left" indent="1"/>
    </xf>
    <xf numFmtId="0" fontId="49" fillId="0" borderId="39" xfId="0" applyFont="1" applyBorder="1" applyAlignment="1">
      <alignment horizontal="left" indent="1"/>
    </xf>
    <xf numFmtId="0" fontId="57" fillId="0" borderId="0" xfId="0" applyFont="1" applyAlignment="1">
      <alignment horizontal="center"/>
    </xf>
    <xf numFmtId="20" fontId="49" fillId="0" borderId="40" xfId="0" applyNumberFormat="1" applyFont="1" applyBorder="1" applyAlignment="1">
      <alignment horizontal="center"/>
    </xf>
    <xf numFmtId="0" fontId="49" fillId="0" borderId="41" xfId="0" applyFont="1" applyBorder="1" applyAlignment="1">
      <alignment horizontal="center"/>
    </xf>
    <xf numFmtId="20" fontId="49" fillId="0" borderId="42" xfId="0" applyNumberFormat="1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3" xfId="0" applyFont="1" applyBorder="1" applyAlignment="1">
      <alignment horizontal="left" indent="1"/>
    </xf>
    <xf numFmtId="0" fontId="49" fillId="0" borderId="44" xfId="0" applyFont="1" applyBorder="1" applyAlignment="1">
      <alignment horizontal="left" indent="1"/>
    </xf>
    <xf numFmtId="0" fontId="49" fillId="0" borderId="38" xfId="0" applyFont="1" applyBorder="1" applyAlignment="1">
      <alignment horizontal="left" indent="1"/>
    </xf>
    <xf numFmtId="0" fontId="49" fillId="0" borderId="45" xfId="0" applyFont="1" applyBorder="1" applyAlignment="1">
      <alignment horizontal="left" indent="1"/>
    </xf>
    <xf numFmtId="0" fontId="49" fillId="0" borderId="46" xfId="0" applyFont="1" applyBorder="1" applyAlignment="1">
      <alignment horizontal="center"/>
    </xf>
    <xf numFmtId="0" fontId="49" fillId="0" borderId="46" xfId="0" applyFont="1" applyBorder="1" applyAlignment="1">
      <alignment horizontal="left" indent="1"/>
    </xf>
    <xf numFmtId="0" fontId="49" fillId="0" borderId="47" xfId="0" applyFont="1" applyBorder="1" applyAlignment="1">
      <alignment horizontal="left" indent="1"/>
    </xf>
    <xf numFmtId="0" fontId="32" fillId="0" borderId="0" xfId="0" applyFont="1" applyAlignment="1">
      <alignment horizontal="left"/>
    </xf>
    <xf numFmtId="0" fontId="53" fillId="0" borderId="48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5" xfId="0" applyFont="1" applyBorder="1" applyAlignment="1" applyProtection="1">
      <alignment horizontal="center"/>
      <protection locked="0"/>
    </xf>
    <xf numFmtId="0" fontId="15" fillId="0" borderId="0" xfId="18" applyFont="1" applyAlignment="1">
      <alignment horizontal="right"/>
    </xf>
    <xf numFmtId="0" fontId="18" fillId="0" borderId="0" xfId="18" applyFont="1" applyAlignment="1">
      <alignment horizontal="center"/>
    </xf>
    <xf numFmtId="0" fontId="15" fillId="0" borderId="69" xfId="18" applyFont="1" applyBorder="1" applyAlignment="1">
      <alignment horizontal="right"/>
    </xf>
    <xf numFmtId="0" fontId="15" fillId="0" borderId="68" xfId="18" applyFont="1" applyBorder="1"/>
    <xf numFmtId="164" fontId="58" fillId="0" borderId="0" xfId="0" applyNumberFormat="1" applyFont="1" applyAlignment="1">
      <alignment horizontal="left"/>
    </xf>
    <xf numFmtId="0" fontId="53" fillId="0" borderId="48" xfId="0" applyFont="1" applyBorder="1" applyAlignment="1">
      <alignment horizontal="center"/>
    </xf>
    <xf numFmtId="0" fontId="53" fillId="0" borderId="49" xfId="0" applyFont="1" applyBorder="1" applyAlignment="1">
      <alignment horizontal="center"/>
    </xf>
    <xf numFmtId="0" fontId="53" fillId="0" borderId="50" xfId="0" applyFont="1" applyBorder="1" applyAlignment="1">
      <alignment horizont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51" xfId="0" applyFont="1" applyBorder="1" applyAlignment="1">
      <alignment horizontal="left" vertical="center" wrapText="1" indent="1"/>
    </xf>
    <xf numFmtId="0" fontId="7" fillId="0" borderId="52" xfId="0" applyFont="1" applyBorder="1" applyAlignment="1">
      <alignment horizontal="left" vertical="center" indent="1"/>
    </xf>
    <xf numFmtId="0" fontId="7" fillId="0" borderId="66" xfId="0" applyFont="1" applyBorder="1" applyAlignment="1">
      <alignment horizontal="left" vertical="center" indent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8" fillId="0" borderId="52" xfId="0" applyFont="1" applyBorder="1" applyAlignment="1" applyProtection="1">
      <alignment horizontal="center" vertical="center"/>
      <protection hidden="1"/>
    </xf>
    <xf numFmtId="0" fontId="8" fillId="0" borderId="66" xfId="0" applyFont="1" applyBorder="1" applyAlignment="1" applyProtection="1">
      <alignment horizontal="center" vertical="center"/>
      <protection hidden="1"/>
    </xf>
    <xf numFmtId="0" fontId="3" fillId="0" borderId="62" xfId="0" applyFont="1" applyBorder="1" applyAlignment="1">
      <alignment horizontal="center" vertical="center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hidden="1"/>
    </xf>
    <xf numFmtId="0" fontId="9" fillId="0" borderId="56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left" vertical="center" wrapText="1" indent="1"/>
    </xf>
    <xf numFmtId="0" fontId="7" fillId="0" borderId="53" xfId="0" applyFont="1" applyBorder="1" applyAlignment="1">
      <alignment horizontal="left" vertical="center" wrapText="1" indent="1"/>
    </xf>
    <xf numFmtId="0" fontId="3" fillId="0" borderId="64" xfId="0" applyFont="1" applyBorder="1" applyAlignment="1">
      <alignment horizontal="center" vertical="center"/>
    </xf>
    <xf numFmtId="0" fontId="9" fillId="0" borderId="57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hidden="1"/>
    </xf>
    <xf numFmtId="0" fontId="15" fillId="0" borderId="0" xfId="18" applyFont="1" applyAlignment="1">
      <alignment horizontal="right"/>
    </xf>
    <xf numFmtId="0" fontId="15" fillId="0" borderId="0" xfId="18" applyFont="1"/>
    <xf numFmtId="0" fontId="16" fillId="0" borderId="18" xfId="17" applyFont="1" applyBorder="1" applyAlignment="1">
      <alignment horizontal="left"/>
    </xf>
    <xf numFmtId="0" fontId="16" fillId="0" borderId="18" xfId="17" applyFont="1" applyBorder="1"/>
    <xf numFmtId="0" fontId="21" fillId="0" borderId="68" xfId="18" applyFont="1" applyBorder="1"/>
    <xf numFmtId="0" fontId="15" fillId="0" borderId="0" xfId="17" applyFont="1"/>
    <xf numFmtId="0" fontId="15" fillId="0" borderId="0" xfId="17" applyFont="1" applyAlignment="1">
      <alignment horizontal="left"/>
    </xf>
    <xf numFmtId="0" fontId="19" fillId="0" borderId="0" xfId="17" applyFont="1"/>
    <xf numFmtId="0" fontId="21" fillId="0" borderId="0" xfId="18" applyFont="1" applyAlignment="1">
      <alignment horizontal="left" indent="1"/>
    </xf>
    <xf numFmtId="0" fontId="23" fillId="0" borderId="0" xfId="18" applyFont="1"/>
    <xf numFmtId="0" fontId="21" fillId="0" borderId="0" xfId="18" applyFont="1"/>
  </cellXfs>
  <cellStyles count="36">
    <cellStyle name="Accent" xfId="1" xr:uid="{00000000-0005-0000-0000-000000000000}"/>
    <cellStyle name="Accent 1" xfId="2" xr:uid="{00000000-0005-0000-0000-000001000000}"/>
    <cellStyle name="Accent 1 2" xfId="3" xr:uid="{00000000-0005-0000-0000-000002000000}"/>
    <cellStyle name="Accent 2" xfId="4" xr:uid="{00000000-0005-0000-0000-000003000000}"/>
    <cellStyle name="Accent 2 2" xfId="5" xr:uid="{00000000-0005-0000-0000-000004000000}"/>
    <cellStyle name="Accent 3" xfId="6" xr:uid="{00000000-0005-0000-0000-000005000000}"/>
    <cellStyle name="Accent 3 2" xfId="7" xr:uid="{00000000-0005-0000-0000-000006000000}"/>
    <cellStyle name="Accent 4" xfId="8" xr:uid="{00000000-0005-0000-0000-000007000000}"/>
    <cellStyle name="Error" xfId="9" xr:uid="{00000000-0005-0000-0000-000008000000}"/>
    <cellStyle name="Error 2" xfId="10" xr:uid="{00000000-0005-0000-0000-000009000000}"/>
    <cellStyle name="Footnote" xfId="11" xr:uid="{00000000-0005-0000-0000-00000A000000}"/>
    <cellStyle name="Footnote 2" xfId="12" xr:uid="{00000000-0005-0000-0000-00000B000000}"/>
    <cellStyle name="Heading" xfId="13" xr:uid="{00000000-0005-0000-0000-00000C000000}"/>
    <cellStyle name="Heading 2" xfId="14" xr:uid="{00000000-0005-0000-0000-00000D000000}"/>
    <cellStyle name="Hüperlink 2" xfId="15" xr:uid="{00000000-0005-0000-0000-00000E000000}"/>
    <cellStyle name="Normaallaad 2" xfId="16" xr:uid="{00000000-0005-0000-0000-00000F000000}"/>
    <cellStyle name="Normaallaad 2 2" xfId="17" xr:uid="{00000000-0005-0000-0000-000010000000}"/>
    <cellStyle name="Normaallaad 2 2 2" xfId="18" xr:uid="{00000000-0005-0000-0000-000011000000}"/>
    <cellStyle name="Normaallaad 2 2 2 2" xfId="19" xr:uid="{00000000-0005-0000-0000-000012000000}"/>
    <cellStyle name="Normaallaad 2 2 3" xfId="20" xr:uid="{00000000-0005-0000-0000-000013000000}"/>
    <cellStyle name="Normaallaad 2 3" xfId="21" xr:uid="{00000000-0005-0000-0000-000014000000}"/>
    <cellStyle name="Normaallaad 2 4" xfId="22" xr:uid="{00000000-0005-0000-0000-000015000000}"/>
    <cellStyle name="Normaallaad 3" xfId="23" xr:uid="{00000000-0005-0000-0000-000016000000}"/>
    <cellStyle name="Normaallaad 4" xfId="24" xr:uid="{00000000-0005-0000-0000-000017000000}"/>
    <cellStyle name="Normaallaad 5" xfId="25" xr:uid="{00000000-0005-0000-0000-000018000000}"/>
    <cellStyle name="Normaallaad 5 2" xfId="26" xr:uid="{00000000-0005-0000-0000-000019000000}"/>
    <cellStyle name="Normaallaad 6" xfId="27" xr:uid="{00000000-0005-0000-0000-00001A000000}"/>
    <cellStyle name="Normaallaad 6 2" xfId="28" xr:uid="{00000000-0005-0000-0000-00001B000000}"/>
    <cellStyle name="Normal" xfId="0" builtinId="0"/>
    <cellStyle name="Normal 2" xfId="29" xr:uid="{00000000-0005-0000-0000-00001D000000}"/>
    <cellStyle name="Status" xfId="30" xr:uid="{00000000-0005-0000-0000-00001E000000}"/>
    <cellStyle name="Status 2" xfId="31" xr:uid="{00000000-0005-0000-0000-00001F000000}"/>
    <cellStyle name="Text" xfId="32" xr:uid="{00000000-0005-0000-0000-000020000000}"/>
    <cellStyle name="Text 2" xfId="33" xr:uid="{00000000-0005-0000-0000-000021000000}"/>
    <cellStyle name="Warning" xfId="34" xr:uid="{00000000-0005-0000-0000-000022000000}"/>
    <cellStyle name="Warning 2" xfId="35" xr:uid="{00000000-0005-0000-0000-00002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7" zoomScaleNormal="100" workbookViewId="0">
      <selection activeCell="L10" sqref="L10"/>
    </sheetView>
  </sheetViews>
  <sheetFormatPr defaultColWidth="8.81640625" defaultRowHeight="13" x14ac:dyDescent="0.3"/>
  <cols>
    <col min="1" max="1" width="7.54296875" style="21" customWidth="1"/>
    <col min="2" max="2" width="7.54296875" style="21" hidden="1" customWidth="1"/>
    <col min="3" max="3" width="5.26953125" style="20" hidden="1" customWidth="1"/>
    <col min="4" max="4" width="5.26953125" style="20" customWidth="1"/>
    <col min="5" max="6" width="31.26953125" style="20" bestFit="1" customWidth="1"/>
    <col min="7" max="7" width="3.453125" style="20" customWidth="1"/>
    <col min="8" max="8" width="6.7265625" style="20" customWidth="1"/>
    <col min="9" max="9" width="3.54296875" style="20" customWidth="1"/>
    <col min="10" max="10" width="6.7265625" style="20" customWidth="1"/>
    <col min="11" max="11" width="5.7265625" style="20" customWidth="1"/>
    <col min="12" max="14" width="8.81640625" style="20"/>
    <col min="15" max="16" width="29.81640625" style="20" bestFit="1" customWidth="1"/>
    <col min="17" max="16384" width="8.81640625" style="20"/>
  </cols>
  <sheetData>
    <row r="1" spans="1:17" ht="18.75" customHeight="1" x14ac:dyDescent="0.45">
      <c r="A1" s="29" t="s">
        <v>0</v>
      </c>
      <c r="B1" s="29"/>
      <c r="C1" s="29"/>
      <c r="D1" s="29"/>
      <c r="E1" s="29"/>
      <c r="F1" s="29"/>
      <c r="G1" s="19"/>
    </row>
    <row r="2" spans="1:17" s="22" customFormat="1" ht="15.5" x14ac:dyDescent="0.35">
      <c r="A2" s="40" t="s">
        <v>1</v>
      </c>
      <c r="B2" s="40"/>
      <c r="F2" s="86" t="s">
        <v>2</v>
      </c>
      <c r="G2" s="23"/>
    </row>
    <row r="3" spans="1:17" s="22" customFormat="1" ht="15.5" x14ac:dyDescent="0.35">
      <c r="A3" s="110" t="s">
        <v>3</v>
      </c>
      <c r="B3" s="40"/>
      <c r="F3" s="86"/>
    </row>
    <row r="4" spans="1:17" s="22" customFormat="1" ht="15.5" x14ac:dyDescent="0.35">
      <c r="A4" s="40"/>
      <c r="B4" s="40"/>
      <c r="F4" s="28" t="s">
        <v>4</v>
      </c>
      <c r="G4" s="30" t="s">
        <v>5</v>
      </c>
    </row>
    <row r="5" spans="1:17" s="24" customFormat="1" ht="18" customHeight="1" x14ac:dyDescent="0.35">
      <c r="A5" s="24" t="s">
        <v>6</v>
      </c>
      <c r="G5" s="65" t="s">
        <v>7</v>
      </c>
      <c r="N5" s="22"/>
      <c r="O5" s="22"/>
      <c r="P5" s="22"/>
      <c r="Q5" s="22"/>
    </row>
    <row r="6" spans="1:17" ht="26.5" customHeight="1" x14ac:dyDescent="0.35">
      <c r="A6" s="118">
        <v>44996</v>
      </c>
      <c r="B6" s="118"/>
      <c r="C6" s="118"/>
      <c r="D6" s="118"/>
      <c r="E6" s="118"/>
      <c r="N6" s="22"/>
      <c r="O6" s="22"/>
      <c r="P6" s="22"/>
      <c r="Q6" s="22"/>
    </row>
    <row r="7" spans="1:17" s="27" customFormat="1" ht="16.149999999999999" customHeight="1" x14ac:dyDescent="0.35">
      <c r="A7" s="90" t="s">
        <v>8</v>
      </c>
      <c r="B7" s="111" t="s">
        <v>9</v>
      </c>
      <c r="C7" s="111" t="s">
        <v>10</v>
      </c>
      <c r="D7" s="111" t="s">
        <v>11</v>
      </c>
      <c r="E7" s="91" t="s">
        <v>12</v>
      </c>
      <c r="F7" s="91" t="s">
        <v>12</v>
      </c>
      <c r="G7" s="92"/>
      <c r="H7" s="119" t="s">
        <v>13</v>
      </c>
      <c r="I7" s="120"/>
      <c r="J7" s="121"/>
      <c r="N7" s="22"/>
      <c r="O7" s="22"/>
      <c r="P7" s="22"/>
      <c r="Q7" s="22"/>
    </row>
    <row r="8" spans="1:17" s="27" customFormat="1" ht="16.149999999999999" customHeight="1" x14ac:dyDescent="0.35">
      <c r="A8" s="93">
        <v>0.41666666666666669</v>
      </c>
      <c r="B8" s="94">
        <v>60</v>
      </c>
      <c r="C8" s="95">
        <v>0</v>
      </c>
      <c r="D8" s="94">
        <v>1</v>
      </c>
      <c r="E8" s="96" t="s">
        <v>14</v>
      </c>
      <c r="F8" s="97" t="s">
        <v>15</v>
      </c>
      <c r="G8" s="98"/>
      <c r="H8" s="34">
        <v>24</v>
      </c>
      <c r="I8" s="35" t="s">
        <v>16</v>
      </c>
      <c r="J8" s="36" t="s">
        <v>17</v>
      </c>
      <c r="N8" s="22"/>
      <c r="O8"/>
      <c r="P8"/>
      <c r="Q8" s="22"/>
    </row>
    <row r="9" spans="1:17" s="27" customFormat="1" ht="16.149999999999999" customHeight="1" x14ac:dyDescent="0.35">
      <c r="A9" s="99">
        <f>A8+TIME(0,B9+C9,0)</f>
        <v>0.45833333333333337</v>
      </c>
      <c r="B9" s="94">
        <v>60</v>
      </c>
      <c r="C9" s="94">
        <v>0</v>
      </c>
      <c r="D9" s="100">
        <v>2</v>
      </c>
      <c r="E9" s="96" t="s">
        <v>18</v>
      </c>
      <c r="F9" s="97" t="s">
        <v>19</v>
      </c>
      <c r="G9" s="98"/>
      <c r="H9" s="37">
        <v>4</v>
      </c>
      <c r="I9" s="38" t="s">
        <v>16</v>
      </c>
      <c r="J9" s="39" t="s">
        <v>28</v>
      </c>
      <c r="N9" s="22"/>
      <c r="O9"/>
      <c r="P9"/>
      <c r="Q9" s="22"/>
    </row>
    <row r="10" spans="1:17" s="27" customFormat="1" ht="16.149999999999999" customHeight="1" x14ac:dyDescent="0.35">
      <c r="A10" s="99">
        <f t="shared" ref="A10:A16" si="0">A9+TIME(0,B10+C10,0)</f>
        <v>0.5</v>
      </c>
      <c r="B10" s="94">
        <v>60</v>
      </c>
      <c r="C10" s="94">
        <v>0</v>
      </c>
      <c r="D10" s="100">
        <v>3</v>
      </c>
      <c r="E10" s="96" t="s">
        <v>21</v>
      </c>
      <c r="F10" s="97" t="s">
        <v>22</v>
      </c>
      <c r="G10" s="98"/>
      <c r="H10" s="37">
        <v>24</v>
      </c>
      <c r="I10" s="38" t="s">
        <v>16</v>
      </c>
      <c r="J10" s="39" t="s">
        <v>17</v>
      </c>
      <c r="N10" s="22"/>
      <c r="O10"/>
      <c r="P10"/>
      <c r="Q10" s="22"/>
    </row>
    <row r="11" spans="1:17" s="27" customFormat="1" ht="16.149999999999999" customHeight="1" x14ac:dyDescent="0.35">
      <c r="A11" s="99">
        <f t="shared" si="0"/>
        <v>0.56944444444444442</v>
      </c>
      <c r="B11" s="94">
        <v>60</v>
      </c>
      <c r="C11" s="94">
        <v>40</v>
      </c>
      <c r="D11" s="100">
        <f t="shared" ref="D11:D16" si="1">D10+1</f>
        <v>4</v>
      </c>
      <c r="E11" s="96" t="s">
        <v>19</v>
      </c>
      <c r="F11" s="97" t="s">
        <v>14</v>
      </c>
      <c r="G11" s="98"/>
      <c r="H11" s="37">
        <v>15</v>
      </c>
      <c r="I11" s="38" t="s">
        <v>16</v>
      </c>
      <c r="J11" s="39" t="s">
        <v>23</v>
      </c>
      <c r="N11" s="22"/>
      <c r="O11"/>
      <c r="P11"/>
      <c r="Q11" s="22"/>
    </row>
    <row r="12" spans="1:17" s="27" customFormat="1" ht="16.149999999999999" customHeight="1" x14ac:dyDescent="0.35">
      <c r="A12" s="99">
        <f t="shared" si="0"/>
        <v>0.61111111111111105</v>
      </c>
      <c r="B12" s="94">
        <v>60</v>
      </c>
      <c r="C12" s="94">
        <v>0</v>
      </c>
      <c r="D12" s="100">
        <f t="shared" si="1"/>
        <v>5</v>
      </c>
      <c r="E12" s="96" t="s">
        <v>15</v>
      </c>
      <c r="F12" s="97" t="s">
        <v>21</v>
      </c>
      <c r="G12" s="98"/>
      <c r="H12" s="37">
        <v>19</v>
      </c>
      <c r="I12" s="38" t="s">
        <v>16</v>
      </c>
      <c r="J12" s="39" t="s">
        <v>24</v>
      </c>
      <c r="N12" s="22"/>
      <c r="O12"/>
      <c r="P12"/>
      <c r="Q12" s="22"/>
    </row>
    <row r="13" spans="1:17" s="27" customFormat="1" ht="15.75" customHeight="1" x14ac:dyDescent="0.35">
      <c r="A13" s="99">
        <f t="shared" si="0"/>
        <v>0.65277777777777768</v>
      </c>
      <c r="B13" s="94">
        <v>60</v>
      </c>
      <c r="C13" s="94">
        <v>0</v>
      </c>
      <c r="D13" s="100">
        <f t="shared" si="1"/>
        <v>6</v>
      </c>
      <c r="E13" s="96" t="s">
        <v>22</v>
      </c>
      <c r="F13" s="97" t="s">
        <v>18</v>
      </c>
      <c r="G13" s="98"/>
      <c r="H13" s="37">
        <v>41</v>
      </c>
      <c r="I13" s="38" t="s">
        <v>16</v>
      </c>
      <c r="J13" s="39" t="s">
        <v>20</v>
      </c>
      <c r="N13" s="22"/>
      <c r="O13"/>
      <c r="P13"/>
      <c r="Q13" s="22"/>
    </row>
    <row r="14" spans="1:17" s="27" customFormat="1" ht="15.75" customHeight="1" x14ac:dyDescent="0.35">
      <c r="A14" s="99">
        <f t="shared" si="0"/>
        <v>0.7222222222222221</v>
      </c>
      <c r="B14" s="94">
        <v>60</v>
      </c>
      <c r="C14" s="94">
        <v>40</v>
      </c>
      <c r="D14" s="100">
        <f t="shared" si="1"/>
        <v>7</v>
      </c>
      <c r="E14" s="96" t="s">
        <v>21</v>
      </c>
      <c r="F14" s="97" t="s">
        <v>14</v>
      </c>
      <c r="G14" s="98"/>
      <c r="H14" s="37">
        <v>21</v>
      </c>
      <c r="I14" s="38" t="s">
        <v>16</v>
      </c>
      <c r="J14" s="39" t="s">
        <v>17</v>
      </c>
      <c r="N14" s="22"/>
      <c r="O14"/>
      <c r="P14"/>
      <c r="Q14" s="22"/>
    </row>
    <row r="15" spans="1:17" ht="15.75" customHeight="1" x14ac:dyDescent="0.35">
      <c r="A15" s="99">
        <f t="shared" si="0"/>
        <v>0.76388888888888873</v>
      </c>
      <c r="B15" s="94">
        <v>60</v>
      </c>
      <c r="C15" s="94">
        <v>0</v>
      </c>
      <c r="D15" s="100">
        <f t="shared" si="1"/>
        <v>8</v>
      </c>
      <c r="E15" s="96" t="s">
        <v>19</v>
      </c>
      <c r="F15" s="97" t="s">
        <v>22</v>
      </c>
      <c r="G15" s="98"/>
      <c r="H15" s="37">
        <v>14</v>
      </c>
      <c r="I15" s="38" t="s">
        <v>16</v>
      </c>
      <c r="J15" s="39" t="s">
        <v>25</v>
      </c>
      <c r="N15" s="22"/>
      <c r="O15"/>
      <c r="P15"/>
      <c r="Q15" s="22"/>
    </row>
    <row r="16" spans="1:17" s="27" customFormat="1" ht="15.75" customHeight="1" x14ac:dyDescent="0.35">
      <c r="A16" s="101">
        <f t="shared" si="0"/>
        <v>0.80555555555555536</v>
      </c>
      <c r="B16" s="107">
        <v>60</v>
      </c>
      <c r="C16" s="107">
        <v>0</v>
      </c>
      <c r="D16" s="102">
        <f t="shared" si="1"/>
        <v>9</v>
      </c>
      <c r="E16" s="108" t="s">
        <v>18</v>
      </c>
      <c r="F16" s="109" t="s">
        <v>15</v>
      </c>
      <c r="G16" s="98"/>
      <c r="H16" s="74">
        <v>12</v>
      </c>
      <c r="I16" s="75" t="s">
        <v>16</v>
      </c>
      <c r="J16" s="76" t="s">
        <v>26</v>
      </c>
      <c r="N16" s="22"/>
      <c r="O16"/>
      <c r="P16"/>
      <c r="Q16" s="22"/>
    </row>
    <row r="17" spans="1:17" ht="26.5" customHeight="1" x14ac:dyDescent="0.35">
      <c r="A17" s="118">
        <f>A6+1</f>
        <v>44997</v>
      </c>
      <c r="B17" s="118"/>
      <c r="C17" s="118"/>
      <c r="D17" s="118"/>
      <c r="E17" s="118"/>
      <c r="N17" s="22"/>
      <c r="O17"/>
      <c r="P17"/>
      <c r="Q17" s="22"/>
    </row>
    <row r="18" spans="1:17" s="27" customFormat="1" ht="15.75" customHeight="1" x14ac:dyDescent="0.35">
      <c r="A18" s="93">
        <v>0.41666666666666669</v>
      </c>
      <c r="B18" s="95">
        <v>60</v>
      </c>
      <c r="C18" s="95">
        <v>0</v>
      </c>
      <c r="D18" s="95">
        <v>10</v>
      </c>
      <c r="E18" s="105" t="s">
        <v>22</v>
      </c>
      <c r="F18" s="106" t="s">
        <v>14</v>
      </c>
      <c r="G18" s="98"/>
      <c r="H18" s="34">
        <v>25</v>
      </c>
      <c r="I18" s="35" t="s">
        <v>16</v>
      </c>
      <c r="J18" s="36" t="s">
        <v>27</v>
      </c>
      <c r="N18" s="22"/>
      <c r="O18"/>
      <c r="P18"/>
      <c r="Q18" s="22"/>
    </row>
    <row r="19" spans="1:17" s="27" customFormat="1" ht="15.75" customHeight="1" x14ac:dyDescent="0.35">
      <c r="A19" s="99">
        <f>A18+TIME(0,B19+C19,0)</f>
        <v>0.45833333333333337</v>
      </c>
      <c r="B19" s="94">
        <v>60</v>
      </c>
      <c r="C19" s="94">
        <v>0</v>
      </c>
      <c r="D19" s="100">
        <f>D18+1</f>
        <v>11</v>
      </c>
      <c r="E19" s="96" t="s">
        <v>18</v>
      </c>
      <c r="F19" s="97" t="s">
        <v>21</v>
      </c>
      <c r="G19" s="98"/>
      <c r="H19" s="37">
        <v>5</v>
      </c>
      <c r="I19" s="38" t="s">
        <v>16</v>
      </c>
      <c r="J19" s="39" t="s">
        <v>28</v>
      </c>
      <c r="N19" s="22"/>
      <c r="O19"/>
      <c r="P19"/>
      <c r="Q19" s="22"/>
    </row>
    <row r="20" spans="1:17" s="27" customFormat="1" ht="15.75" customHeight="1" x14ac:dyDescent="0.35">
      <c r="A20" s="99">
        <f>A19+TIME(0,B20+C20,0)</f>
        <v>0.5</v>
      </c>
      <c r="B20" s="94">
        <v>60</v>
      </c>
      <c r="C20" s="94">
        <v>0</v>
      </c>
      <c r="D20" s="100">
        <f>D19+1</f>
        <v>12</v>
      </c>
      <c r="E20" s="96" t="s">
        <v>19</v>
      </c>
      <c r="F20" s="97" t="s">
        <v>15</v>
      </c>
      <c r="G20" s="98"/>
      <c r="H20" s="37">
        <v>9</v>
      </c>
      <c r="I20" s="38" t="s">
        <v>16</v>
      </c>
      <c r="J20" s="39" t="s">
        <v>23</v>
      </c>
      <c r="N20" s="22"/>
      <c r="O20"/>
      <c r="P20"/>
      <c r="Q20" s="22"/>
    </row>
    <row r="21" spans="1:17" s="27" customFormat="1" ht="15.75" customHeight="1" x14ac:dyDescent="0.35">
      <c r="A21" s="99">
        <f>A20+TIME(0,B21+C21,0)</f>
        <v>0.56944444444444442</v>
      </c>
      <c r="B21" s="94">
        <v>60</v>
      </c>
      <c r="C21" s="94">
        <v>40</v>
      </c>
      <c r="D21" s="100">
        <f>D20+1</f>
        <v>13</v>
      </c>
      <c r="E21" s="96" t="s">
        <v>14</v>
      </c>
      <c r="F21" s="97" t="s">
        <v>18</v>
      </c>
      <c r="G21" s="98"/>
      <c r="H21" s="37">
        <v>27</v>
      </c>
      <c r="I21" s="38" t="s">
        <v>16</v>
      </c>
      <c r="J21" s="39" t="s">
        <v>29</v>
      </c>
      <c r="N21" s="22"/>
      <c r="O21"/>
      <c r="P21"/>
      <c r="Q21" s="22"/>
    </row>
    <row r="22" spans="1:17" s="27" customFormat="1" ht="15.75" customHeight="1" x14ac:dyDescent="0.35">
      <c r="A22" s="99">
        <f>A21+TIME(0,B22+C22,0)</f>
        <v>0.61111111111111105</v>
      </c>
      <c r="B22" s="94">
        <v>60</v>
      </c>
      <c r="C22" s="94">
        <v>0</v>
      </c>
      <c r="D22" s="100">
        <f>D21+1</f>
        <v>14</v>
      </c>
      <c r="E22" s="96" t="s">
        <v>15</v>
      </c>
      <c r="F22" s="97" t="s">
        <v>22</v>
      </c>
      <c r="G22" s="98"/>
      <c r="H22" s="37">
        <v>16</v>
      </c>
      <c r="I22" s="38" t="s">
        <v>16</v>
      </c>
      <c r="J22" s="39" t="s">
        <v>30</v>
      </c>
      <c r="N22" s="22"/>
      <c r="O22"/>
      <c r="P22"/>
      <c r="Q22" s="22"/>
    </row>
    <row r="23" spans="1:17" ht="15.75" customHeight="1" x14ac:dyDescent="0.35">
      <c r="A23" s="101">
        <f>A22+TIME(0,B23+C23,0)</f>
        <v>0.65277777777777768</v>
      </c>
      <c r="B23" s="102">
        <v>60</v>
      </c>
      <c r="C23" s="102">
        <v>0</v>
      </c>
      <c r="D23" s="102">
        <f>D22+1</f>
        <v>15</v>
      </c>
      <c r="E23" s="103" t="s">
        <v>21</v>
      </c>
      <c r="F23" s="104" t="s">
        <v>19</v>
      </c>
      <c r="G23" s="98"/>
      <c r="H23" s="74">
        <v>21</v>
      </c>
      <c r="I23" s="75" t="s">
        <v>16</v>
      </c>
      <c r="J23" s="76" t="s">
        <v>17</v>
      </c>
      <c r="N23" s="22"/>
      <c r="O23"/>
      <c r="P23"/>
      <c r="Q23" s="22"/>
    </row>
    <row r="24" spans="1:17" ht="14.5" x14ac:dyDescent="0.35">
      <c r="Q24" s="27"/>
    </row>
    <row r="25" spans="1:17" ht="14.5" x14ac:dyDescent="0.35">
      <c r="Q25" s="27"/>
    </row>
    <row r="26" spans="1:17" ht="14.5" x14ac:dyDescent="0.35">
      <c r="O26"/>
      <c r="P26"/>
      <c r="Q26" s="27"/>
    </row>
    <row r="27" spans="1:17" x14ac:dyDescent="0.3">
      <c r="O27"/>
      <c r="P27"/>
    </row>
    <row r="28" spans="1:17" ht="14.5" x14ac:dyDescent="0.35">
      <c r="Q28" s="27"/>
    </row>
    <row r="29" spans="1:17" ht="14.5" x14ac:dyDescent="0.35">
      <c r="Q29" s="27"/>
    </row>
    <row r="30" spans="1:17" ht="14.5" x14ac:dyDescent="0.35">
      <c r="Q30" s="27"/>
    </row>
    <row r="31" spans="1:17" ht="14.5" x14ac:dyDescent="0.35">
      <c r="Q31" s="27"/>
    </row>
    <row r="33" spans="17:17" ht="14.5" x14ac:dyDescent="0.35">
      <c r="Q33" s="27"/>
    </row>
    <row r="35" spans="17:17" ht="14.5" x14ac:dyDescent="0.35">
      <c r="Q35" s="27"/>
    </row>
    <row r="36" spans="17:17" ht="14.5" x14ac:dyDescent="0.35">
      <c r="Q36" s="27"/>
    </row>
    <row r="37" spans="17:17" ht="14.5" x14ac:dyDescent="0.35">
      <c r="Q37" s="27"/>
    </row>
    <row r="38" spans="17:17" ht="14.5" x14ac:dyDescent="0.35">
      <c r="Q38" s="27"/>
    </row>
    <row r="39" spans="17:17" ht="14.5" x14ac:dyDescent="0.35">
      <c r="Q39" s="27"/>
    </row>
  </sheetData>
  <mergeCells count="3">
    <mergeCell ref="A6:E6"/>
    <mergeCell ref="H7:J7"/>
    <mergeCell ref="A17:E17"/>
  </mergeCells>
  <printOptions horizontalCentered="1"/>
  <pageMargins left="0.70866141732283472" right="0.19685039370078741" top="0.47244094488188981" bottom="0.27559055118110243" header="0.39370078740157483" footer="0.19685039370078741"/>
  <pageSetup paperSize="9" fitToWidth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zoomScale="65" zoomScaleNormal="65" workbookViewId="0">
      <selection activeCell="N2" sqref="N2"/>
    </sheetView>
  </sheetViews>
  <sheetFormatPr defaultRowHeight="12.5" x14ac:dyDescent="0.25"/>
  <cols>
    <col min="1" max="1" width="4.54296875" customWidth="1"/>
    <col min="2" max="2" width="38" customWidth="1"/>
    <col min="3" max="14" width="4.81640625" customWidth="1"/>
    <col min="15" max="15" width="6.7265625" customWidth="1"/>
    <col min="16" max="16" width="6.54296875" customWidth="1"/>
  </cols>
  <sheetData>
    <row r="1" spans="1:18" s="20" customFormat="1" ht="18.5" x14ac:dyDescent="0.45">
      <c r="A1" s="25" t="str">
        <f>Ajakava!A1</f>
        <v>2023 EESTI MEISTRIVÕISTLUSED KÄSIPALLIS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1"/>
      <c r="N1" s="21"/>
    </row>
    <row r="2" spans="1:18" s="20" customFormat="1" ht="25.5" customHeight="1" x14ac:dyDescent="0.45">
      <c r="A2" s="25" t="str">
        <f>Ajakava!A2</f>
        <v>NEIUD B2 KLASS</v>
      </c>
      <c r="B2" s="25"/>
      <c r="C2" s="25"/>
      <c r="D2" s="25"/>
      <c r="E2" s="25"/>
      <c r="F2" s="25"/>
      <c r="N2" s="31" t="s">
        <v>31</v>
      </c>
      <c r="O2" s="33" t="s">
        <v>5</v>
      </c>
    </row>
    <row r="3" spans="1:18" s="20" customFormat="1" ht="18.5" x14ac:dyDescent="0.45">
      <c r="A3" s="32" t="str">
        <f>Ajakava!A3</f>
        <v>(sündinud 2007-2010)</v>
      </c>
      <c r="B3" s="25"/>
      <c r="E3" s="25"/>
      <c r="F3" s="25"/>
      <c r="G3" s="25"/>
      <c r="H3" s="25"/>
      <c r="I3" s="25"/>
      <c r="J3" s="25"/>
      <c r="N3" s="31" t="s">
        <v>4</v>
      </c>
      <c r="O3" s="33" t="s">
        <v>5</v>
      </c>
    </row>
    <row r="4" spans="1:18" s="20" customFormat="1" ht="15" thickBot="1" x14ac:dyDescent="0.4">
      <c r="A4" s="21"/>
      <c r="G4" s="27"/>
      <c r="H4" s="27"/>
      <c r="I4" s="27"/>
      <c r="J4" s="27"/>
      <c r="K4" s="27"/>
      <c r="L4" s="27"/>
      <c r="M4" s="21"/>
      <c r="N4" s="21"/>
    </row>
    <row r="5" spans="1:18" ht="25.5" customHeight="1" thickBot="1" x14ac:dyDescent="0.3">
      <c r="A5" s="15"/>
      <c r="B5" s="18" t="s">
        <v>32</v>
      </c>
      <c r="C5" s="122">
        <v>1</v>
      </c>
      <c r="D5" s="123"/>
      <c r="E5" s="122">
        <v>2</v>
      </c>
      <c r="F5" s="123"/>
      <c r="G5" s="122">
        <v>3</v>
      </c>
      <c r="H5" s="123"/>
      <c r="I5" s="122">
        <v>4</v>
      </c>
      <c r="J5" s="123"/>
      <c r="K5" s="122">
        <v>5</v>
      </c>
      <c r="L5" s="123"/>
      <c r="M5" s="122">
        <v>6</v>
      </c>
      <c r="N5" s="123"/>
      <c r="O5" s="122" t="s">
        <v>33</v>
      </c>
      <c r="P5" s="123"/>
      <c r="Q5" s="16" t="s">
        <v>34</v>
      </c>
      <c r="R5" s="17" t="s">
        <v>35</v>
      </c>
    </row>
    <row r="6" spans="1:18" ht="16.5" customHeight="1" thickTop="1" x14ac:dyDescent="0.35">
      <c r="A6" s="141">
        <v>1</v>
      </c>
      <c r="B6" s="127" t="s">
        <v>36</v>
      </c>
      <c r="C6" s="70"/>
      <c r="D6" s="77"/>
      <c r="E6" s="73">
        <v>0</v>
      </c>
      <c r="F6" s="82">
        <v>0</v>
      </c>
      <c r="G6" s="73">
        <v>0</v>
      </c>
      <c r="H6" s="82">
        <v>0</v>
      </c>
      <c r="I6" s="87">
        <v>2</v>
      </c>
      <c r="J6" s="87">
        <v>2</v>
      </c>
      <c r="K6" s="73">
        <v>1</v>
      </c>
      <c r="L6" s="82">
        <v>0</v>
      </c>
      <c r="M6" s="73">
        <v>2</v>
      </c>
      <c r="N6" s="82">
        <v>2</v>
      </c>
      <c r="O6" s="7"/>
      <c r="P6" s="8"/>
      <c r="Q6" s="143">
        <f>SUM(C6:N6)</f>
        <v>9</v>
      </c>
      <c r="R6" s="142" t="s">
        <v>54</v>
      </c>
    </row>
    <row r="7" spans="1:18" ht="15.75" customHeight="1" x14ac:dyDescent="0.35">
      <c r="A7" s="125"/>
      <c r="B7" s="139"/>
      <c r="C7" s="68"/>
      <c r="D7" s="78"/>
      <c r="E7" s="1">
        <v>14</v>
      </c>
      <c r="F7" s="83">
        <v>18</v>
      </c>
      <c r="G7" s="1">
        <v>10</v>
      </c>
      <c r="H7" s="83">
        <v>10</v>
      </c>
      <c r="I7" s="4">
        <v>20</v>
      </c>
      <c r="J7" s="4">
        <v>25</v>
      </c>
      <c r="K7" s="1">
        <v>15</v>
      </c>
      <c r="L7" s="83">
        <v>12</v>
      </c>
      <c r="M7" s="1">
        <v>20</v>
      </c>
      <c r="N7" s="83">
        <v>41</v>
      </c>
      <c r="O7" s="9">
        <f>SUBTOTAL(9,C7:N7)</f>
        <v>185</v>
      </c>
      <c r="P7" s="10">
        <f>SUM(O7-P8)</f>
        <v>18</v>
      </c>
      <c r="Q7" s="131"/>
      <c r="R7" s="135"/>
    </row>
    <row r="8" spans="1:18" ht="16.5" customHeight="1" x14ac:dyDescent="0.35">
      <c r="A8" s="133"/>
      <c r="B8" s="140"/>
      <c r="C8" s="71"/>
      <c r="D8" s="79"/>
      <c r="E8" s="2">
        <v>31</v>
      </c>
      <c r="F8" s="84">
        <v>24</v>
      </c>
      <c r="G8" s="2">
        <v>16</v>
      </c>
      <c r="H8" s="84">
        <v>14</v>
      </c>
      <c r="I8" s="5">
        <v>17</v>
      </c>
      <c r="J8" s="5">
        <v>19</v>
      </c>
      <c r="K8" s="2">
        <v>15</v>
      </c>
      <c r="L8" s="84">
        <v>16</v>
      </c>
      <c r="M8" s="2">
        <v>11</v>
      </c>
      <c r="N8" s="84">
        <v>4</v>
      </c>
      <c r="O8" s="11"/>
      <c r="P8" s="12">
        <f>SUBTOTAL(9,C8:N8)</f>
        <v>167</v>
      </c>
      <c r="Q8" s="131"/>
      <c r="R8" s="138"/>
    </row>
    <row r="9" spans="1:18" ht="15.65" customHeight="1" x14ac:dyDescent="0.35">
      <c r="A9" s="124">
        <v>2</v>
      </c>
      <c r="B9" s="127" t="s">
        <v>37</v>
      </c>
      <c r="C9" s="3">
        <v>2</v>
      </c>
      <c r="D9" s="3">
        <v>2</v>
      </c>
      <c r="E9" s="72"/>
      <c r="F9" s="80"/>
      <c r="G9" s="73">
        <v>1</v>
      </c>
      <c r="H9" s="82">
        <v>2</v>
      </c>
      <c r="I9" s="87">
        <v>2</v>
      </c>
      <c r="J9" s="87">
        <v>2</v>
      </c>
      <c r="K9" s="73">
        <v>1</v>
      </c>
      <c r="L9" s="82">
        <v>2</v>
      </c>
      <c r="M9" s="73">
        <v>2</v>
      </c>
      <c r="N9" s="82">
        <v>2</v>
      </c>
      <c r="O9" s="7"/>
      <c r="P9" s="8"/>
      <c r="Q9" s="130">
        <f>SUM(C9:N9)</f>
        <v>18</v>
      </c>
      <c r="R9" s="134" t="s">
        <v>62</v>
      </c>
    </row>
    <row r="10" spans="1:18" ht="15.75" customHeight="1" x14ac:dyDescent="0.35">
      <c r="A10" s="125"/>
      <c r="B10" s="139"/>
      <c r="C10" s="4">
        <v>31</v>
      </c>
      <c r="D10" s="4">
        <v>24</v>
      </c>
      <c r="E10" s="68"/>
      <c r="F10" s="78"/>
      <c r="G10" s="1">
        <v>16</v>
      </c>
      <c r="H10" s="83">
        <v>21</v>
      </c>
      <c r="I10" s="4">
        <v>23</v>
      </c>
      <c r="J10" s="4">
        <v>21</v>
      </c>
      <c r="K10" s="1">
        <v>17</v>
      </c>
      <c r="L10" s="83">
        <v>23</v>
      </c>
      <c r="M10" s="1">
        <v>19</v>
      </c>
      <c r="N10" s="83">
        <v>32</v>
      </c>
      <c r="O10" s="9">
        <f>SUBTOTAL(9,C10:N10)</f>
        <v>227</v>
      </c>
      <c r="P10" s="10">
        <f>SUM(O10-P11)</f>
        <v>73</v>
      </c>
      <c r="Q10" s="131"/>
      <c r="R10" s="135"/>
    </row>
    <row r="11" spans="1:18" ht="16.5" customHeight="1" x14ac:dyDescent="0.35">
      <c r="A11" s="133"/>
      <c r="B11" s="140"/>
      <c r="C11" s="5">
        <v>14</v>
      </c>
      <c r="D11" s="5">
        <v>18</v>
      </c>
      <c r="E11" s="71"/>
      <c r="F11" s="79"/>
      <c r="G11" s="2">
        <v>16</v>
      </c>
      <c r="H11" s="84">
        <v>18</v>
      </c>
      <c r="I11" s="5">
        <v>21</v>
      </c>
      <c r="J11" s="5">
        <v>18</v>
      </c>
      <c r="K11" s="2">
        <v>17</v>
      </c>
      <c r="L11" s="84">
        <v>19</v>
      </c>
      <c r="M11" s="2">
        <v>8</v>
      </c>
      <c r="N11" s="84">
        <v>5</v>
      </c>
      <c r="O11" s="11"/>
      <c r="P11" s="12">
        <f>SUBTOTAL(9,C11:N11)</f>
        <v>154</v>
      </c>
      <c r="Q11" s="137"/>
      <c r="R11" s="138"/>
    </row>
    <row r="12" spans="1:18" ht="15.75" customHeight="1" x14ac:dyDescent="0.35">
      <c r="A12" s="124">
        <v>3</v>
      </c>
      <c r="B12" s="127" t="s">
        <v>38</v>
      </c>
      <c r="C12" s="73">
        <v>2</v>
      </c>
      <c r="D12" s="82">
        <v>2</v>
      </c>
      <c r="E12" s="73">
        <v>1</v>
      </c>
      <c r="F12" s="82">
        <v>0</v>
      </c>
      <c r="G12" s="72"/>
      <c r="H12" s="80"/>
      <c r="I12" s="73">
        <v>1</v>
      </c>
      <c r="J12" s="82">
        <v>0</v>
      </c>
      <c r="K12" s="73">
        <v>2</v>
      </c>
      <c r="L12" s="82">
        <v>0</v>
      </c>
      <c r="M12" s="73">
        <v>2</v>
      </c>
      <c r="N12" s="82">
        <v>2</v>
      </c>
      <c r="O12" s="7"/>
      <c r="P12" s="8"/>
      <c r="Q12" s="130">
        <f>SUM(C12:N12)</f>
        <v>12</v>
      </c>
      <c r="R12" s="134" t="s">
        <v>63</v>
      </c>
    </row>
    <row r="13" spans="1:18" ht="15.75" customHeight="1" x14ac:dyDescent="0.35">
      <c r="A13" s="125"/>
      <c r="B13" s="139"/>
      <c r="C13" s="1">
        <v>16</v>
      </c>
      <c r="D13" s="83">
        <v>14</v>
      </c>
      <c r="E13" s="1">
        <v>16</v>
      </c>
      <c r="F13" s="83">
        <v>18</v>
      </c>
      <c r="G13" s="68"/>
      <c r="H13" s="78"/>
      <c r="I13" s="1">
        <v>15</v>
      </c>
      <c r="J13" s="83">
        <v>15</v>
      </c>
      <c r="K13" s="1">
        <v>20</v>
      </c>
      <c r="L13" s="83">
        <v>9</v>
      </c>
      <c r="M13" s="1">
        <v>14</v>
      </c>
      <c r="N13" s="83">
        <v>32</v>
      </c>
      <c r="O13" s="9">
        <f>SUBTOTAL(9,C13:N13)</f>
        <v>169</v>
      </c>
      <c r="P13" s="10">
        <f>SUM(O13-P14)</f>
        <v>42</v>
      </c>
      <c r="Q13" s="131"/>
      <c r="R13" s="135"/>
    </row>
    <row r="14" spans="1:18" ht="16.5" customHeight="1" x14ac:dyDescent="0.35">
      <c r="A14" s="133"/>
      <c r="B14" s="140"/>
      <c r="C14" s="2">
        <v>10</v>
      </c>
      <c r="D14" s="84">
        <v>10</v>
      </c>
      <c r="E14" s="2">
        <v>16</v>
      </c>
      <c r="F14" s="84">
        <v>21</v>
      </c>
      <c r="G14" s="71"/>
      <c r="H14" s="79"/>
      <c r="I14" s="2">
        <v>15</v>
      </c>
      <c r="J14" s="84">
        <v>16</v>
      </c>
      <c r="K14" s="2">
        <v>9</v>
      </c>
      <c r="L14" s="84">
        <v>16</v>
      </c>
      <c r="M14" s="2">
        <v>10</v>
      </c>
      <c r="N14" s="84">
        <v>4</v>
      </c>
      <c r="O14" s="11"/>
      <c r="P14" s="12">
        <f>SUBTOTAL(9,C14:N14)</f>
        <v>127</v>
      </c>
      <c r="Q14" s="137"/>
      <c r="R14" s="138"/>
    </row>
    <row r="15" spans="1:18" ht="16.5" customHeight="1" x14ac:dyDescent="0.35">
      <c r="A15" s="124">
        <v>4</v>
      </c>
      <c r="B15" s="127" t="s">
        <v>39</v>
      </c>
      <c r="C15" s="112">
        <v>0</v>
      </c>
      <c r="D15" s="113">
        <v>0</v>
      </c>
      <c r="E15" s="112">
        <v>0</v>
      </c>
      <c r="F15" s="113">
        <v>0</v>
      </c>
      <c r="G15" s="112">
        <v>1</v>
      </c>
      <c r="H15" s="113">
        <v>2</v>
      </c>
      <c r="I15" s="88"/>
      <c r="J15" s="88"/>
      <c r="K15" s="112">
        <v>0</v>
      </c>
      <c r="L15" s="113">
        <v>2</v>
      </c>
      <c r="M15" s="112">
        <v>2</v>
      </c>
      <c r="N15" s="113">
        <v>2</v>
      </c>
      <c r="O15" s="7"/>
      <c r="P15" s="8"/>
      <c r="Q15" s="130">
        <f>SUM(C15:N15)</f>
        <v>9</v>
      </c>
      <c r="R15" s="134" t="s">
        <v>57</v>
      </c>
    </row>
    <row r="16" spans="1:18" ht="16.5" customHeight="1" x14ac:dyDescent="0.35">
      <c r="A16" s="125"/>
      <c r="B16" s="139"/>
      <c r="C16" s="1">
        <v>17</v>
      </c>
      <c r="D16" s="83">
        <v>19</v>
      </c>
      <c r="E16" s="1">
        <v>21</v>
      </c>
      <c r="F16" s="83">
        <v>18</v>
      </c>
      <c r="G16" s="1">
        <v>15</v>
      </c>
      <c r="H16" s="83">
        <v>16</v>
      </c>
      <c r="I16" s="88"/>
      <c r="J16" s="88"/>
      <c r="K16" s="1">
        <v>20</v>
      </c>
      <c r="L16" s="83">
        <v>24</v>
      </c>
      <c r="M16" s="1">
        <v>22</v>
      </c>
      <c r="N16" s="83">
        <v>27</v>
      </c>
      <c r="O16" s="9">
        <f>SUBTOTAL(9,C16:N16)</f>
        <v>199</v>
      </c>
      <c r="P16" s="10">
        <f>SUM(O16-P17)</f>
        <v>12</v>
      </c>
      <c r="Q16" s="131"/>
      <c r="R16" s="135"/>
    </row>
    <row r="17" spans="1:18" ht="16.5" customHeight="1" x14ac:dyDescent="0.35">
      <c r="A17" s="133"/>
      <c r="B17" s="140"/>
      <c r="C17" s="1">
        <v>20</v>
      </c>
      <c r="D17" s="83">
        <v>25</v>
      </c>
      <c r="E17" s="1">
        <v>23</v>
      </c>
      <c r="F17" s="83">
        <v>21</v>
      </c>
      <c r="G17" s="1">
        <v>15</v>
      </c>
      <c r="H17" s="83">
        <v>15</v>
      </c>
      <c r="I17" s="88"/>
      <c r="J17" s="88"/>
      <c r="K17" s="1">
        <v>23</v>
      </c>
      <c r="L17" s="83">
        <v>18</v>
      </c>
      <c r="M17" s="1">
        <v>12</v>
      </c>
      <c r="N17" s="83">
        <v>15</v>
      </c>
      <c r="O17" s="11"/>
      <c r="P17" s="12">
        <f>SUBTOTAL(9,C17:N17)</f>
        <v>187</v>
      </c>
      <c r="Q17" s="137"/>
      <c r="R17" s="138"/>
    </row>
    <row r="18" spans="1:18" ht="16.5" customHeight="1" x14ac:dyDescent="0.35">
      <c r="A18" s="124">
        <v>5</v>
      </c>
      <c r="B18" s="127" t="s">
        <v>40</v>
      </c>
      <c r="C18" s="73">
        <v>1</v>
      </c>
      <c r="D18" s="82">
        <v>2</v>
      </c>
      <c r="E18" s="73">
        <v>1</v>
      </c>
      <c r="F18" s="82">
        <v>0</v>
      </c>
      <c r="G18" s="73">
        <v>0</v>
      </c>
      <c r="H18" s="82">
        <v>2</v>
      </c>
      <c r="I18" s="87">
        <v>2</v>
      </c>
      <c r="J18" s="87">
        <v>0</v>
      </c>
      <c r="K18" s="72"/>
      <c r="L18" s="80"/>
      <c r="M18" s="73">
        <v>2</v>
      </c>
      <c r="N18" s="82">
        <v>2</v>
      </c>
      <c r="O18" s="7"/>
      <c r="P18" s="8"/>
      <c r="Q18" s="130">
        <f>SUM(C18:N18)</f>
        <v>12</v>
      </c>
      <c r="R18" s="134" t="s">
        <v>64</v>
      </c>
    </row>
    <row r="19" spans="1:18" ht="16.5" customHeight="1" x14ac:dyDescent="0.35">
      <c r="A19" s="125"/>
      <c r="B19" s="139"/>
      <c r="C19" s="1">
        <v>15</v>
      </c>
      <c r="D19" s="83">
        <v>16</v>
      </c>
      <c r="E19" s="1">
        <v>17</v>
      </c>
      <c r="F19" s="83">
        <v>19</v>
      </c>
      <c r="G19" s="1">
        <v>9</v>
      </c>
      <c r="H19" s="83">
        <v>16</v>
      </c>
      <c r="I19" s="4">
        <v>23</v>
      </c>
      <c r="J19" s="4">
        <v>18</v>
      </c>
      <c r="K19" s="68"/>
      <c r="L19" s="78"/>
      <c r="M19" s="1">
        <v>20</v>
      </c>
      <c r="N19" s="83">
        <v>34</v>
      </c>
      <c r="O19" s="9">
        <f>SUBTOTAL(9,C19:N19)</f>
        <v>187</v>
      </c>
      <c r="P19" s="10">
        <f>SUM(O19-P20)</f>
        <v>24</v>
      </c>
      <c r="Q19" s="131"/>
      <c r="R19" s="135"/>
    </row>
    <row r="20" spans="1:18" ht="16.5" customHeight="1" x14ac:dyDescent="0.35">
      <c r="A20" s="133"/>
      <c r="B20" s="140"/>
      <c r="C20" s="2">
        <v>15</v>
      </c>
      <c r="D20" s="84">
        <v>12</v>
      </c>
      <c r="E20" s="2">
        <v>17</v>
      </c>
      <c r="F20" s="84">
        <v>23</v>
      </c>
      <c r="G20" s="2">
        <v>20</v>
      </c>
      <c r="H20" s="84">
        <v>9</v>
      </c>
      <c r="I20" s="5">
        <v>20</v>
      </c>
      <c r="J20" s="5">
        <v>24</v>
      </c>
      <c r="K20" s="71"/>
      <c r="L20" s="79"/>
      <c r="M20" s="2">
        <v>11</v>
      </c>
      <c r="N20" s="84">
        <v>12</v>
      </c>
      <c r="O20" s="11"/>
      <c r="P20" s="12">
        <f>SUBTOTAL(9,C20:N20)</f>
        <v>163</v>
      </c>
      <c r="Q20" s="137"/>
      <c r="R20" s="138"/>
    </row>
    <row r="21" spans="1:18" ht="15.75" customHeight="1" x14ac:dyDescent="0.35">
      <c r="A21" s="124">
        <v>6</v>
      </c>
      <c r="B21" s="127" t="s">
        <v>41</v>
      </c>
      <c r="C21" s="73">
        <v>0</v>
      </c>
      <c r="D21" s="82">
        <v>0</v>
      </c>
      <c r="E21" s="73">
        <v>0</v>
      </c>
      <c r="F21" s="82">
        <v>0</v>
      </c>
      <c r="G21" s="73">
        <v>0</v>
      </c>
      <c r="H21" s="82">
        <v>0</v>
      </c>
      <c r="I21" s="87">
        <v>0</v>
      </c>
      <c r="J21" s="87">
        <v>0</v>
      </c>
      <c r="K21" s="73">
        <v>0</v>
      </c>
      <c r="L21" s="82">
        <v>0</v>
      </c>
      <c r="M21" s="72"/>
      <c r="N21" s="80"/>
      <c r="O21" s="7"/>
      <c r="P21" s="8"/>
      <c r="Q21" s="130">
        <f>SUM(C21:N21)</f>
        <v>0</v>
      </c>
      <c r="R21" s="134" t="s">
        <v>60</v>
      </c>
    </row>
    <row r="22" spans="1:18" ht="15" customHeight="1" x14ac:dyDescent="0.35">
      <c r="A22" s="125"/>
      <c r="B22" s="128"/>
      <c r="C22" s="1">
        <v>11</v>
      </c>
      <c r="D22" s="83">
        <v>4</v>
      </c>
      <c r="E22" s="1">
        <v>8</v>
      </c>
      <c r="F22" s="83">
        <v>5</v>
      </c>
      <c r="G22" s="1">
        <v>10</v>
      </c>
      <c r="H22" s="83">
        <v>4</v>
      </c>
      <c r="I22" s="4">
        <v>12</v>
      </c>
      <c r="J22" s="4">
        <v>15</v>
      </c>
      <c r="K22" s="1">
        <v>11</v>
      </c>
      <c r="L22" s="83">
        <v>12</v>
      </c>
      <c r="M22" s="68"/>
      <c r="N22" s="78"/>
      <c r="O22" s="9">
        <f>SUBTOTAL(9,C22:N22)</f>
        <v>92</v>
      </c>
      <c r="P22" s="10">
        <f>SUM(O22-P23)</f>
        <v>-169</v>
      </c>
      <c r="Q22" s="131"/>
      <c r="R22" s="135"/>
    </row>
    <row r="23" spans="1:18" ht="15.75" customHeight="1" thickBot="1" x14ac:dyDescent="0.4">
      <c r="A23" s="126"/>
      <c r="B23" s="129"/>
      <c r="C23" s="6">
        <v>20</v>
      </c>
      <c r="D23" s="85">
        <v>41</v>
      </c>
      <c r="E23" s="6">
        <v>19</v>
      </c>
      <c r="F23" s="85">
        <v>32</v>
      </c>
      <c r="G23" s="6">
        <v>14</v>
      </c>
      <c r="H23" s="85">
        <v>32</v>
      </c>
      <c r="I23" s="89">
        <v>22</v>
      </c>
      <c r="J23" s="89">
        <v>27</v>
      </c>
      <c r="K23" s="6">
        <v>20</v>
      </c>
      <c r="L23" s="85">
        <v>34</v>
      </c>
      <c r="M23" s="69"/>
      <c r="N23" s="81"/>
      <c r="O23" s="13"/>
      <c r="P23" s="14">
        <f>SUBTOTAL(9,C23:N23)</f>
        <v>261</v>
      </c>
      <c r="Q23" s="132"/>
      <c r="R23" s="136"/>
    </row>
    <row r="24" spans="1:18" ht="13" x14ac:dyDescent="0.3">
      <c r="M24" s="42" t="str">
        <f>IF(O24&lt;&gt;P24,"! Väravate vahe ei ole õige. Andmete sisestus pooleli või tulemused sisestatud valesti =&gt;&gt;"," ")</f>
        <v xml:space="preserve"> </v>
      </c>
      <c r="N24" s="42"/>
      <c r="O24" s="41">
        <f>SUM(O6:O23)</f>
        <v>1059</v>
      </c>
      <c r="P24" s="41">
        <f>P23+P20+P14+P11+P8+P17</f>
        <v>1059</v>
      </c>
    </row>
  </sheetData>
  <mergeCells count="31">
    <mergeCell ref="R9:R11"/>
    <mergeCell ref="A12:A14"/>
    <mergeCell ref="Q9:Q11"/>
    <mergeCell ref="A6:A8"/>
    <mergeCell ref="A9:A11"/>
    <mergeCell ref="B9:B11"/>
    <mergeCell ref="R6:R8"/>
    <mergeCell ref="B6:B8"/>
    <mergeCell ref="Q6:Q8"/>
    <mergeCell ref="R12:R14"/>
    <mergeCell ref="B12:B14"/>
    <mergeCell ref="R21:R23"/>
    <mergeCell ref="Q18:Q20"/>
    <mergeCell ref="R18:R20"/>
    <mergeCell ref="B18:B20"/>
    <mergeCell ref="Q12:Q14"/>
    <mergeCell ref="Q15:Q17"/>
    <mergeCell ref="R15:R17"/>
    <mergeCell ref="B15:B17"/>
    <mergeCell ref="I5:J5"/>
    <mergeCell ref="A21:A23"/>
    <mergeCell ref="B21:B23"/>
    <mergeCell ref="Q21:Q23"/>
    <mergeCell ref="A18:A20"/>
    <mergeCell ref="C5:D5"/>
    <mergeCell ref="E5:F5"/>
    <mergeCell ref="A15:A17"/>
    <mergeCell ref="G5:H5"/>
    <mergeCell ref="K5:L5"/>
    <mergeCell ref="M5:N5"/>
    <mergeCell ref="O5:P5"/>
  </mergeCells>
  <phoneticPr fontId="0" type="noConversion"/>
  <pageMargins left="0.51181102362204722" right="0.23622047244094491" top="0.59055118110236227" bottom="0.31496062992125984" header="0.51181102362204722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topLeftCell="A29" workbookViewId="0">
      <selection activeCell="H41" sqref="H41"/>
    </sheetView>
  </sheetViews>
  <sheetFormatPr defaultColWidth="9.1796875" defaultRowHeight="13" x14ac:dyDescent="0.3"/>
  <cols>
    <col min="1" max="1" width="7.81640625" style="44" customWidth="1"/>
    <col min="2" max="2" width="23.7265625" style="44" customWidth="1"/>
    <col min="3" max="3" width="1.1796875" style="44" customWidth="1"/>
    <col min="4" max="4" width="7.81640625" style="44" customWidth="1"/>
    <col min="5" max="5" width="21.7265625" style="44" customWidth="1"/>
    <col min="6" max="6" width="1.1796875" style="44" customWidth="1"/>
    <col min="7" max="7" width="8.54296875" style="44" customWidth="1"/>
    <col min="8" max="8" width="21.7265625" style="44" customWidth="1"/>
    <col min="9" max="16384" width="9.1796875" style="44"/>
  </cols>
  <sheetData>
    <row r="1" spans="1:8" ht="18.5" x14ac:dyDescent="0.45">
      <c r="A1" s="43" t="str">
        <f>Tabel!A1</f>
        <v>2023 EESTI MEISTRIVÕISTLUSED KÄSIPALLIS</v>
      </c>
    </row>
    <row r="2" spans="1:8" ht="18.5" x14ac:dyDescent="0.45">
      <c r="A2" s="43" t="str">
        <f>Tabel!A2</f>
        <v>NEIUD B2 KLASS</v>
      </c>
      <c r="E2" s="66" t="str">
        <f>Tabel!N2</f>
        <v>17.12.-18.12.2022</v>
      </c>
      <c r="F2" s="67"/>
      <c r="G2" s="67" t="str">
        <f>Tabel!O2</f>
        <v>KEHRA</v>
      </c>
    </row>
    <row r="3" spans="1:8" ht="14.5" x14ac:dyDescent="0.35">
      <c r="A3" s="46" t="str">
        <f>Tabel!A3</f>
        <v>(sündinud 2007-2010)</v>
      </c>
      <c r="E3" s="66" t="str">
        <f>Tabel!N3</f>
        <v>11.03.-12.03.2023</v>
      </c>
      <c r="F3" s="67"/>
      <c r="G3" s="67" t="str">
        <f>Tabel!O3</f>
        <v>KEHRA</v>
      </c>
    </row>
    <row r="5" spans="1:8" ht="14.5" x14ac:dyDescent="0.35">
      <c r="A5" s="151" t="s">
        <v>42</v>
      </c>
      <c r="B5" s="151"/>
      <c r="C5" s="151"/>
    </row>
    <row r="6" spans="1:8" s="50" customFormat="1" ht="15.5" x14ac:dyDescent="0.35">
      <c r="A6" s="47"/>
      <c r="B6" s="48" t="s">
        <v>43</v>
      </c>
      <c r="C6" s="47"/>
      <c r="D6" s="152" t="s">
        <v>44</v>
      </c>
      <c r="E6" s="152"/>
      <c r="F6" s="49"/>
      <c r="G6" s="153" t="s">
        <v>45</v>
      </c>
      <c r="H6" s="153"/>
    </row>
    <row r="7" spans="1:8" x14ac:dyDescent="0.3">
      <c r="A7" s="51" t="s">
        <v>46</v>
      </c>
      <c r="B7" s="149" t="s">
        <v>47</v>
      </c>
      <c r="C7" s="149"/>
      <c r="D7" s="149" t="s">
        <v>119</v>
      </c>
      <c r="E7" s="149"/>
      <c r="G7" s="149" t="s">
        <v>48</v>
      </c>
      <c r="H7" s="149"/>
    </row>
    <row r="8" spans="1:8" x14ac:dyDescent="0.3">
      <c r="A8" s="51" t="s">
        <v>49</v>
      </c>
      <c r="B8" s="149" t="s">
        <v>50</v>
      </c>
      <c r="C8" s="149"/>
      <c r="D8" s="149" t="s">
        <v>119</v>
      </c>
      <c r="E8" s="149"/>
      <c r="G8" s="44" t="s">
        <v>118</v>
      </c>
    </row>
    <row r="9" spans="1:8" x14ac:dyDescent="0.3">
      <c r="A9" s="51" t="s">
        <v>51</v>
      </c>
      <c r="B9" s="149" t="s">
        <v>52</v>
      </c>
      <c r="C9" s="149"/>
      <c r="D9" s="149" t="s">
        <v>119</v>
      </c>
      <c r="E9" s="149"/>
      <c r="G9" s="149" t="s">
        <v>53</v>
      </c>
      <c r="H9" s="149"/>
    </row>
    <row r="10" spans="1:8" x14ac:dyDescent="0.3">
      <c r="A10" s="51" t="s">
        <v>54</v>
      </c>
      <c r="B10" s="149" t="s">
        <v>22</v>
      </c>
      <c r="C10" s="149"/>
      <c r="D10" s="149" t="s">
        <v>55</v>
      </c>
      <c r="E10" s="149"/>
      <c r="G10" s="149" t="s">
        <v>56</v>
      </c>
      <c r="H10" s="149"/>
    </row>
    <row r="11" spans="1:8" x14ac:dyDescent="0.3">
      <c r="A11" s="51" t="s">
        <v>57</v>
      </c>
      <c r="B11" s="149" t="s">
        <v>14</v>
      </c>
      <c r="C11" s="149"/>
      <c r="D11" s="149" t="s">
        <v>58</v>
      </c>
      <c r="E11" s="149"/>
      <c r="G11" s="149" t="s">
        <v>59</v>
      </c>
      <c r="H11" s="149"/>
    </row>
    <row r="12" spans="1:8" x14ac:dyDescent="0.3">
      <c r="A12" s="51" t="s">
        <v>60</v>
      </c>
      <c r="B12" s="149" t="s">
        <v>18</v>
      </c>
      <c r="C12" s="149"/>
      <c r="D12" s="149" t="s">
        <v>120</v>
      </c>
      <c r="E12" s="149"/>
      <c r="G12" s="149" t="s">
        <v>61</v>
      </c>
      <c r="H12" s="149"/>
    </row>
    <row r="13" spans="1:8" ht="7.5" customHeight="1" thickBot="1" x14ac:dyDescent="0.35">
      <c r="A13" s="52"/>
      <c r="B13" s="52"/>
      <c r="D13" s="52"/>
      <c r="E13" s="52"/>
      <c r="G13" s="52"/>
      <c r="H13" s="52"/>
    </row>
    <row r="14" spans="1:8" ht="21" thickTop="1" x14ac:dyDescent="0.45">
      <c r="A14" s="53" t="s">
        <v>62</v>
      </c>
      <c r="B14" s="54" t="str">
        <f>IF(B7&gt;0,B7,"")</f>
        <v>SK Reval-Sport/Lasnamäe</v>
      </c>
      <c r="D14" s="53" t="s">
        <v>63</v>
      </c>
      <c r="E14" s="54" t="str">
        <f>IF(B8&gt;0,B8,"")</f>
        <v>SK Reval-Sport/Mustamäe 1</v>
      </c>
      <c r="G14" s="53" t="s">
        <v>64</v>
      </c>
      <c r="H14" s="54" t="str">
        <f>IF(B9&gt;0,B9,"")</f>
        <v>SK Reval-Sport/Mustamäe 2</v>
      </c>
    </row>
    <row r="15" spans="1:8" ht="14.5" x14ac:dyDescent="0.35">
      <c r="A15" s="55">
        <v>1</v>
      </c>
      <c r="B15" s="56" t="s">
        <v>65</v>
      </c>
      <c r="D15" s="55">
        <v>1</v>
      </c>
      <c r="E15" s="56" t="s">
        <v>66</v>
      </c>
      <c r="G15" s="55">
        <v>1</v>
      </c>
      <c r="H15" s="56" t="s">
        <v>67</v>
      </c>
    </row>
    <row r="16" spans="1:8" ht="14.5" x14ac:dyDescent="0.35">
      <c r="A16" s="55">
        <v>2</v>
      </c>
      <c r="B16" s="56" t="s">
        <v>68</v>
      </c>
      <c r="D16" s="55">
        <v>2</v>
      </c>
      <c r="E16" s="56" t="s">
        <v>69</v>
      </c>
      <c r="G16" s="55">
        <v>2</v>
      </c>
      <c r="H16" s="56" t="s">
        <v>70</v>
      </c>
    </row>
    <row r="17" spans="1:8" ht="14.5" x14ac:dyDescent="0.35">
      <c r="A17" s="55">
        <v>3</v>
      </c>
      <c r="B17" s="56" t="s">
        <v>71</v>
      </c>
      <c r="D17" s="55">
        <v>3</v>
      </c>
      <c r="E17" s="56" t="s">
        <v>72</v>
      </c>
      <c r="G17" s="55">
        <v>3</v>
      </c>
      <c r="H17" s="56" t="s">
        <v>73</v>
      </c>
    </row>
    <row r="18" spans="1:8" ht="14.5" x14ac:dyDescent="0.35">
      <c r="A18" s="55">
        <v>4</v>
      </c>
      <c r="B18" s="56" t="s">
        <v>74</v>
      </c>
      <c r="D18" s="55">
        <v>4</v>
      </c>
      <c r="E18" s="56" t="s">
        <v>75</v>
      </c>
      <c r="G18" s="55">
        <v>4</v>
      </c>
      <c r="H18" s="56" t="s">
        <v>76</v>
      </c>
    </row>
    <row r="19" spans="1:8" ht="14.5" x14ac:dyDescent="0.35">
      <c r="A19" s="55">
        <v>5</v>
      </c>
      <c r="B19" s="56" t="s">
        <v>77</v>
      </c>
      <c r="D19" s="55">
        <v>5</v>
      </c>
      <c r="E19" s="56" t="s">
        <v>78</v>
      </c>
      <c r="G19" s="55">
        <v>5</v>
      </c>
      <c r="H19" s="56" t="s">
        <v>79</v>
      </c>
    </row>
    <row r="20" spans="1:8" ht="14.5" x14ac:dyDescent="0.35">
      <c r="A20" s="55">
        <v>6</v>
      </c>
      <c r="B20" s="56" t="s">
        <v>80</v>
      </c>
      <c r="D20" s="55">
        <v>6</v>
      </c>
      <c r="E20" s="56" t="s">
        <v>81</v>
      </c>
      <c r="G20" s="55">
        <v>6</v>
      </c>
      <c r="H20" s="56" t="s">
        <v>82</v>
      </c>
    </row>
    <row r="21" spans="1:8" ht="14.5" x14ac:dyDescent="0.35">
      <c r="A21" s="55">
        <v>7</v>
      </c>
      <c r="B21" s="56" t="s">
        <v>83</v>
      </c>
      <c r="D21" s="55">
        <v>7</v>
      </c>
      <c r="E21" s="56" t="s">
        <v>84</v>
      </c>
      <c r="G21" s="55">
        <v>7</v>
      </c>
      <c r="H21" s="56" t="s">
        <v>85</v>
      </c>
    </row>
    <row r="22" spans="1:8" ht="14.5" x14ac:dyDescent="0.35">
      <c r="A22" s="55">
        <v>8</v>
      </c>
      <c r="B22" s="56" t="s">
        <v>86</v>
      </c>
      <c r="D22" s="55">
        <v>8</v>
      </c>
      <c r="E22" s="56" t="s">
        <v>87</v>
      </c>
      <c r="G22" s="55">
        <v>8</v>
      </c>
      <c r="H22" s="56" t="s">
        <v>88</v>
      </c>
    </row>
    <row r="23" spans="1:8" ht="14.5" x14ac:dyDescent="0.35">
      <c r="A23" s="55">
        <v>9</v>
      </c>
      <c r="B23" s="56" t="s">
        <v>89</v>
      </c>
      <c r="D23" s="55">
        <v>9</v>
      </c>
      <c r="E23" s="56" t="s">
        <v>90</v>
      </c>
      <c r="G23" s="55">
        <v>9</v>
      </c>
      <c r="H23" s="56" t="s">
        <v>91</v>
      </c>
    </row>
    <row r="24" spans="1:8" ht="14.5" x14ac:dyDescent="0.35">
      <c r="A24" s="55">
        <v>10</v>
      </c>
      <c r="B24" s="56" t="s">
        <v>92</v>
      </c>
      <c r="D24" s="55">
        <v>10</v>
      </c>
      <c r="E24" s="56" t="s">
        <v>93</v>
      </c>
      <c r="G24" s="57">
        <v>10</v>
      </c>
      <c r="H24" s="58" t="s">
        <v>94</v>
      </c>
    </row>
    <row r="25" spans="1:8" ht="15" thickBot="1" x14ac:dyDescent="0.4">
      <c r="A25" s="55">
        <v>11</v>
      </c>
      <c r="B25" s="56" t="s">
        <v>95</v>
      </c>
      <c r="D25" s="55">
        <v>11</v>
      </c>
      <c r="E25" s="56" t="s">
        <v>96</v>
      </c>
      <c r="G25" s="116" t="s">
        <v>107</v>
      </c>
      <c r="H25" s="56" t="s">
        <v>53</v>
      </c>
    </row>
    <row r="26" spans="1:8" ht="15" thickTop="1" x14ac:dyDescent="0.35">
      <c r="A26" s="55">
        <v>12</v>
      </c>
      <c r="B26" s="56" t="s">
        <v>97</v>
      </c>
      <c r="D26" s="55">
        <v>12</v>
      </c>
      <c r="E26" s="56" t="s">
        <v>98</v>
      </c>
      <c r="G26" s="115"/>
      <c r="H26" s="117"/>
    </row>
    <row r="27" spans="1:8" ht="14.5" x14ac:dyDescent="0.35">
      <c r="A27" s="55">
        <v>13</v>
      </c>
      <c r="B27" s="56" t="s">
        <v>99</v>
      </c>
      <c r="D27" s="55">
        <v>13</v>
      </c>
      <c r="E27" s="56" t="s">
        <v>100</v>
      </c>
      <c r="G27" s="115"/>
      <c r="H27" s="50"/>
    </row>
    <row r="28" spans="1:8" ht="14.5" x14ac:dyDescent="0.35">
      <c r="A28" s="55">
        <v>14</v>
      </c>
      <c r="B28" s="56" t="s">
        <v>101</v>
      </c>
      <c r="D28" s="55">
        <v>14</v>
      </c>
      <c r="E28" s="56" t="s">
        <v>102</v>
      </c>
      <c r="G28" s="115"/>
      <c r="H28" s="50"/>
    </row>
    <row r="29" spans="1:8" ht="14.5" x14ac:dyDescent="0.35">
      <c r="A29" s="55">
        <v>15</v>
      </c>
      <c r="B29" s="56" t="s">
        <v>103</v>
      </c>
      <c r="D29" s="55">
        <v>15</v>
      </c>
      <c r="E29" s="56" t="s">
        <v>104</v>
      </c>
      <c r="G29" s="115"/>
      <c r="H29" s="50"/>
    </row>
    <row r="30" spans="1:8" ht="14.5" x14ac:dyDescent="0.35">
      <c r="A30" s="57">
        <v>16</v>
      </c>
      <c r="B30" s="58" t="s">
        <v>105</v>
      </c>
      <c r="D30" s="57">
        <v>16</v>
      </c>
      <c r="E30" s="58" t="s">
        <v>106</v>
      </c>
      <c r="G30" s="115"/>
      <c r="H30" s="50"/>
    </row>
    <row r="31" spans="1:8" x14ac:dyDescent="0.3">
      <c r="A31" s="59" t="s">
        <v>107</v>
      </c>
      <c r="B31" s="56" t="s">
        <v>108</v>
      </c>
      <c r="D31" s="59" t="s">
        <v>107</v>
      </c>
      <c r="E31" s="56" t="s">
        <v>109</v>
      </c>
      <c r="G31" s="114"/>
      <c r="H31" s="50"/>
    </row>
    <row r="32" spans="1:8" ht="13.5" thickBot="1" x14ac:dyDescent="0.35">
      <c r="A32" s="60" t="s">
        <v>107</v>
      </c>
      <c r="B32" s="61" t="s">
        <v>110</v>
      </c>
      <c r="D32" s="59" t="s">
        <v>107</v>
      </c>
      <c r="E32" s="56" t="s">
        <v>121</v>
      </c>
      <c r="G32" s="114"/>
      <c r="H32" s="50"/>
    </row>
    <row r="33" spans="1:8" ht="14" thickTop="1" thickBot="1" x14ac:dyDescent="0.35">
      <c r="D33" s="60" t="s">
        <v>107</v>
      </c>
      <c r="E33" s="61" t="s">
        <v>122</v>
      </c>
    </row>
    <row r="34" spans="1:8" ht="13.5" thickTop="1" x14ac:dyDescent="0.3"/>
    <row r="35" spans="1:8" ht="15.5" x14ac:dyDescent="0.35">
      <c r="A35" s="45" t="s">
        <v>111</v>
      </c>
      <c r="B35" s="45"/>
    </row>
    <row r="36" spans="1:8" s="50" customFormat="1" ht="15.5" x14ac:dyDescent="0.35">
      <c r="A36" s="62"/>
      <c r="B36" s="48" t="s">
        <v>112</v>
      </c>
      <c r="D36" s="154" t="s">
        <v>43</v>
      </c>
      <c r="E36" s="154"/>
    </row>
    <row r="37" spans="1:8" x14ac:dyDescent="0.3">
      <c r="A37" s="51" t="s">
        <v>46</v>
      </c>
      <c r="B37" s="150" t="s">
        <v>47</v>
      </c>
      <c r="C37" s="150"/>
      <c r="D37" s="149" t="s">
        <v>86</v>
      </c>
      <c r="E37" s="149"/>
    </row>
    <row r="38" spans="1:8" x14ac:dyDescent="0.3">
      <c r="A38" s="51" t="s">
        <v>49</v>
      </c>
      <c r="B38" s="150" t="s">
        <v>50</v>
      </c>
      <c r="C38" s="150"/>
      <c r="D38" s="149" t="s">
        <v>98</v>
      </c>
      <c r="E38" s="149"/>
    </row>
    <row r="39" spans="1:8" x14ac:dyDescent="0.3">
      <c r="A39" s="51" t="s">
        <v>51</v>
      </c>
      <c r="B39" s="150" t="s">
        <v>52</v>
      </c>
      <c r="C39" s="150"/>
      <c r="D39" s="149" t="s">
        <v>70</v>
      </c>
      <c r="E39" s="149"/>
    </row>
    <row r="40" spans="1:8" x14ac:dyDescent="0.3">
      <c r="A40" s="51" t="s">
        <v>54</v>
      </c>
      <c r="B40" s="150" t="s">
        <v>22</v>
      </c>
      <c r="C40" s="150"/>
      <c r="D40" s="149" t="s">
        <v>113</v>
      </c>
      <c r="E40" s="149"/>
    </row>
    <row r="41" spans="1:8" x14ac:dyDescent="0.3">
      <c r="A41" s="51" t="s">
        <v>57</v>
      </c>
      <c r="B41" s="150" t="s">
        <v>14</v>
      </c>
      <c r="C41" s="150"/>
      <c r="D41" s="149" t="s">
        <v>114</v>
      </c>
      <c r="E41" s="149"/>
    </row>
    <row r="42" spans="1:8" x14ac:dyDescent="0.3">
      <c r="A42" s="51" t="s">
        <v>60</v>
      </c>
      <c r="B42" s="150" t="s">
        <v>18</v>
      </c>
      <c r="C42" s="150"/>
      <c r="D42" s="149" t="s">
        <v>115</v>
      </c>
      <c r="E42" s="149"/>
    </row>
    <row r="43" spans="1:8" ht="16" thickBot="1" x14ac:dyDescent="0.4">
      <c r="A43" s="63"/>
      <c r="B43" s="146"/>
      <c r="C43" s="146"/>
      <c r="D43" s="147"/>
      <c r="E43" s="147"/>
      <c r="F43" s="52"/>
      <c r="G43" s="52"/>
      <c r="H43" s="52"/>
    </row>
    <row r="44" spans="1:8" s="50" customFormat="1" ht="13.5" thickTop="1" x14ac:dyDescent="0.3">
      <c r="C44" s="148" t="s">
        <v>112</v>
      </c>
      <c r="D44" s="148"/>
      <c r="E44" s="148"/>
      <c r="F44" s="148"/>
      <c r="G44" s="148" t="s">
        <v>43</v>
      </c>
      <c r="H44" s="148"/>
    </row>
    <row r="45" spans="1:8" s="62" customFormat="1" ht="15.5" x14ac:dyDescent="0.35">
      <c r="A45" s="144" t="s">
        <v>116</v>
      </c>
      <c r="B45" s="144"/>
      <c r="C45" s="145" t="s">
        <v>92</v>
      </c>
      <c r="D45" s="145"/>
      <c r="E45" s="145"/>
      <c r="F45" s="145"/>
      <c r="G45" s="145" t="s">
        <v>47</v>
      </c>
      <c r="H45" s="145"/>
    </row>
    <row r="46" spans="1:8" s="62" customFormat="1" ht="15.5" x14ac:dyDescent="0.35">
      <c r="A46" s="144" t="s">
        <v>117</v>
      </c>
      <c r="B46" s="144"/>
      <c r="C46" s="145" t="s">
        <v>75</v>
      </c>
      <c r="D46" s="145"/>
      <c r="E46" s="145"/>
      <c r="F46" s="145"/>
      <c r="G46" s="145" t="s">
        <v>50</v>
      </c>
      <c r="H46" s="145"/>
    </row>
    <row r="47" spans="1:8" s="50" customFormat="1" ht="13.5" thickBot="1" x14ac:dyDescent="0.35">
      <c r="A47" s="64"/>
      <c r="B47" s="64"/>
      <c r="C47" s="64"/>
      <c r="D47" s="64"/>
      <c r="E47" s="64"/>
      <c r="F47" s="64"/>
      <c r="G47" s="64"/>
      <c r="H47" s="64"/>
    </row>
    <row r="48" spans="1:8" ht="13.5" thickTop="1" x14ac:dyDescent="0.3"/>
  </sheetData>
  <mergeCells count="43">
    <mergeCell ref="D41:E41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A5:C5"/>
    <mergeCell ref="D6:E6"/>
    <mergeCell ref="G6:H6"/>
    <mergeCell ref="B7:C7"/>
    <mergeCell ref="D7:E7"/>
    <mergeCell ref="G7:H7"/>
    <mergeCell ref="B8:C8"/>
    <mergeCell ref="D8:E8"/>
    <mergeCell ref="B9:C9"/>
    <mergeCell ref="D9:E9"/>
    <mergeCell ref="G9:H9"/>
    <mergeCell ref="B43:C43"/>
    <mergeCell ref="D43:E43"/>
    <mergeCell ref="C44:F44"/>
    <mergeCell ref="G44:H44"/>
    <mergeCell ref="B10:C10"/>
    <mergeCell ref="D10:E10"/>
    <mergeCell ref="G10:H10"/>
    <mergeCell ref="B11:C11"/>
    <mergeCell ref="B12:C12"/>
    <mergeCell ref="D12:E12"/>
    <mergeCell ref="G12:H12"/>
    <mergeCell ref="B42:C42"/>
    <mergeCell ref="D42:E42"/>
    <mergeCell ref="D11:E11"/>
    <mergeCell ref="G11:H11"/>
    <mergeCell ref="B41:C41"/>
    <mergeCell ref="A45:B45"/>
    <mergeCell ref="C45:F45"/>
    <mergeCell ref="G45:H45"/>
    <mergeCell ref="A46:B46"/>
    <mergeCell ref="C46:F46"/>
    <mergeCell ref="G46:H46"/>
  </mergeCells>
  <phoneticPr fontId="33" type="noConversion"/>
  <pageMargins left="0.75" right="0.18" top="0.53" bottom="0.22" header="0.37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Kasutaja</cp:lastModifiedBy>
  <cp:revision/>
  <dcterms:created xsi:type="dcterms:W3CDTF">2003-10-17T15:08:06Z</dcterms:created>
  <dcterms:modified xsi:type="dcterms:W3CDTF">2023-03-13T08:23:41Z</dcterms:modified>
  <cp:category/>
  <cp:contentStatus/>
</cp:coreProperties>
</file>