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8f476dcff58b25e4/Dokumendid/KÄSIPALLILIIT/2022-2023/22-23 HOOAEG/2023 EMV/TÜDRUKUD/EMV TC 2008/"/>
    </mc:Choice>
  </mc:AlternateContent>
  <xr:revisionPtr revIDLastSave="1" documentId="13_ncr:1_{1E8FAF98-083D-4701-9393-82AC18BD8EC3}" xr6:coauthVersionLast="47" xr6:coauthVersionMax="47" xr10:uidLastSave="{BB449A40-8796-49B7-AA4F-58DAB9339D5F}"/>
  <bookViews>
    <workbookView xWindow="-110" yWindow="-110" windowWidth="19420" windowHeight="10300" activeTab="2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yE17Tbtgj1s8RXFZXTl/IRnzwJQ=="/>
    </ext>
  </extLst>
</workbook>
</file>

<file path=xl/calcChain.xml><?xml version="1.0" encoding="utf-8"?>
<calcChain xmlns="http://schemas.openxmlformats.org/spreadsheetml/2006/main">
  <c r="H13" i="3" l="1"/>
  <c r="E13" i="3"/>
  <c r="G3" i="3"/>
  <c r="E3" i="3"/>
  <c r="A3" i="3"/>
  <c r="G2" i="3"/>
  <c r="E2" i="3"/>
  <c r="A2" i="3"/>
  <c r="N20" i="2"/>
  <c r="M19" i="2"/>
  <c r="N19" i="2" s="1"/>
  <c r="O18" i="2"/>
  <c r="N17" i="2"/>
  <c r="M16" i="2"/>
  <c r="N16" i="2" s="1"/>
  <c r="O15" i="2"/>
  <c r="N14" i="2"/>
  <c r="M13" i="2"/>
  <c r="N13" i="2" s="1"/>
  <c r="O12" i="2"/>
  <c r="N11" i="2"/>
  <c r="M10" i="2"/>
  <c r="N10" i="2" s="1"/>
  <c r="O9" i="2"/>
  <c r="N8" i="2"/>
  <c r="M7" i="2"/>
  <c r="O6" i="2"/>
  <c r="A3" i="2"/>
  <c r="A2" i="2"/>
  <c r="A1" i="2"/>
  <c r="A1" i="3" s="1"/>
  <c r="D16" i="1"/>
  <c r="D17" i="1" s="1"/>
  <c r="D18" i="1" s="1"/>
  <c r="D15" i="1"/>
  <c r="A15" i="1"/>
  <c r="A16" i="1" s="1"/>
  <c r="A17" i="1" s="1"/>
  <c r="A18" i="1" s="1"/>
  <c r="A13" i="1"/>
  <c r="D10" i="1"/>
  <c r="D11" i="1" s="1"/>
  <c r="D12" i="1" s="1"/>
  <c r="D9" i="1"/>
  <c r="A9" i="1"/>
  <c r="A10" i="1" s="1"/>
  <c r="A11" i="1" s="1"/>
  <c r="A12" i="1" s="1"/>
  <c r="M21" i="2" l="1"/>
  <c r="N21" i="2"/>
  <c r="K21" i="2" s="1"/>
  <c r="N7" i="2"/>
</calcChain>
</file>

<file path=xl/sharedStrings.xml><?xml version="1.0" encoding="utf-8"?>
<sst xmlns="http://schemas.openxmlformats.org/spreadsheetml/2006/main" count="170" uniqueCount="106">
  <si>
    <t>2023 EESTI MEISTRIVÕISTLUSED KÄSIPALLIS</t>
  </si>
  <si>
    <t>NEIUD C KLASS</t>
  </si>
  <si>
    <t>Mänguaeg 2×20 min</t>
  </si>
  <si>
    <t>(sündinud 2008-2010)</t>
  </si>
  <si>
    <t>01.04.-02.04.2023</t>
  </si>
  <si>
    <t>TAPA</t>
  </si>
  <si>
    <t>II etapp</t>
  </si>
  <si>
    <t>Tapa valla Spordikeskus</t>
  </si>
  <si>
    <t>Kell</t>
  </si>
  <si>
    <t>Mäng</t>
  </si>
  <si>
    <t>Paus</t>
  </si>
  <si>
    <t>Nr.</t>
  </si>
  <si>
    <t>Võistkond</t>
  </si>
  <si>
    <t>Tulemus</t>
  </si>
  <si>
    <t>Tapa valla Spordikool/ SK Tapa</t>
  </si>
  <si>
    <t>SK Reval-Sport/ Kopli</t>
  </si>
  <si>
    <t>-</t>
  </si>
  <si>
    <t>33</t>
  </si>
  <si>
    <t>Rakvere Valla Palliklubi/Sõmeru</t>
  </si>
  <si>
    <t>SK Reval-Sport/ Mustamäe 2</t>
  </si>
  <si>
    <t>23</t>
  </si>
  <si>
    <t>SK Reval-Sport/ Mustamäe 1</t>
  </si>
  <si>
    <t>9</t>
  </si>
  <si>
    <t>13</t>
  </si>
  <si>
    <t>11</t>
  </si>
  <si>
    <t>5</t>
  </si>
  <si>
    <t>27</t>
  </si>
  <si>
    <t>15</t>
  </si>
  <si>
    <t>11.02.-12.02.2023</t>
  </si>
  <si>
    <t>TALLINN</t>
  </si>
  <si>
    <t>VÕISTKOND</t>
  </si>
  <si>
    <t>V – VAHE</t>
  </si>
  <si>
    <t>PUNKTE</t>
  </si>
  <si>
    <t>KOHT</t>
  </si>
  <si>
    <t>SK REVAL-SPORT/ MUSTAMÄE 2</t>
  </si>
  <si>
    <t>SK REVAL-SPORT/ MUSTAMÄE 1</t>
  </si>
  <si>
    <t>RAKVERE VALLA PALLIKLUBI/ SÕMERU</t>
  </si>
  <si>
    <t>TAPA VALLA SPORDIKOOL/
SK TAPA</t>
  </si>
  <si>
    <t>SK REVAL-SPORT/ KOPLI</t>
  </si>
  <si>
    <t>Paremusjärjestus</t>
  </si>
  <si>
    <t>Võistkonna nimi</t>
  </si>
  <si>
    <t>Klubi nimi</t>
  </si>
  <si>
    <t>Treener(id)</t>
  </si>
  <si>
    <t>1.</t>
  </si>
  <si>
    <t>Ragnar Põldma</t>
  </si>
  <si>
    <t>2.</t>
  </si>
  <si>
    <t>SK Reval-Sport/Kopli</t>
  </si>
  <si>
    <t>Jelizaveta Petrunina</t>
  </si>
  <si>
    <t>3.</t>
  </si>
  <si>
    <t>Jelena Mihailova, Ella Kungurtseva</t>
  </si>
  <si>
    <t>4.</t>
  </si>
  <si>
    <t>5.</t>
  </si>
  <si>
    <t>Tapa valla Spordikool/SK Tapa</t>
  </si>
  <si>
    <t>Marjette Maie Müntser</t>
  </si>
  <si>
    <t>I</t>
  </si>
  <si>
    <t>SK Reval-Sport/Mustamäe 2</t>
  </si>
  <si>
    <t>II</t>
  </si>
  <si>
    <t>III</t>
  </si>
  <si>
    <t>Emma Tunnel</t>
  </si>
  <si>
    <t>Ekaterina Sidortsova</t>
  </si>
  <si>
    <t>Arina Jermolova</t>
  </si>
  <si>
    <t>Marta Marii Tepner</t>
  </si>
  <si>
    <t>Kristina Bahhurinskaja</t>
  </si>
  <si>
    <t>Valeria Jeleferevskaja</t>
  </si>
  <si>
    <t>Katariina Ree</t>
  </si>
  <si>
    <t>Albina Kaverina</t>
  </si>
  <si>
    <t>Polina Trei</t>
  </si>
  <si>
    <t>Daniela Tuusis</t>
  </si>
  <si>
    <t>Aysel Kuznetsova</t>
  </si>
  <si>
    <t>Sofia Latyshova</t>
  </si>
  <si>
    <t>Maarja Truumure</t>
  </si>
  <si>
    <t>Violeta Martõnkevitš</t>
  </si>
  <si>
    <t>Kristina Fedorova</t>
  </si>
  <si>
    <t>Saule Steinpilm</t>
  </si>
  <si>
    <t>Vlada Kopytovskaya</t>
  </si>
  <si>
    <t>Margo Orlova</t>
  </si>
  <si>
    <t>Steffi Calista Stepanova</t>
  </si>
  <si>
    <t>Jelizaveta Ryabokin</t>
  </si>
  <si>
    <t>Dina Voinova</t>
  </si>
  <si>
    <t>Luisa Vain</t>
  </si>
  <si>
    <t>Kristina Garanina</t>
  </si>
  <si>
    <t>Laura Antonova</t>
  </si>
  <si>
    <t>Anastasija Trjuh</t>
  </si>
  <si>
    <t>Karolina Verner</t>
  </si>
  <si>
    <t>Aurelija Levikina</t>
  </si>
  <si>
    <t>Eva Karchebnaya</t>
  </si>
  <si>
    <t>Emily Tsikina</t>
  </si>
  <si>
    <t>Anastassija Nikonova</t>
  </si>
  <si>
    <t>Jekaterina Koroljova</t>
  </si>
  <si>
    <t>Treener:</t>
  </si>
  <si>
    <t>Jelena Mihailova</t>
  </si>
  <si>
    <t>Ella Kungurtseva</t>
  </si>
  <si>
    <t>Võistkondade parimad mängijad:</t>
  </si>
  <si>
    <t>Mängija nimi</t>
  </si>
  <si>
    <t>Agnes Höövelson</t>
  </si>
  <si>
    <t>Kristlin Ruiso</t>
  </si>
  <si>
    <t>Turniiri parim mängija:</t>
  </si>
  <si>
    <t>Turniiri parim väravavaht:</t>
  </si>
  <si>
    <t>Spordiklubi Tapa</t>
  </si>
  <si>
    <t>Spordiklubi Reval-Sport</t>
  </si>
  <si>
    <t>SK Reval-Sport/Mustamäe 1</t>
  </si>
  <si>
    <t>Alla Londak</t>
  </si>
  <si>
    <t>Marina Politova</t>
  </si>
  <si>
    <t>Jelizaveta Petrunina, Alla Londak, Marina Politova</t>
  </si>
  <si>
    <t>Rakvere Valla Palliklubi</t>
  </si>
  <si>
    <t>Johan Utt, Miia Marie Helene 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</si>
</sst>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36" x14ac:knownFonts="1">
    <font>
      <sz val="10"/>
      <color rgb="FF000000"/>
      <name val="Arial"/>
      <scheme val="minor"/>
    </font>
    <font>
      <b/>
      <sz val="14"/>
      <color theme="1"/>
      <name val="Cambria"/>
      <family val="1"/>
      <charset val="186"/>
    </font>
    <font>
      <b/>
      <sz val="14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mbria"/>
      <family val="1"/>
      <charset val="186"/>
    </font>
    <font>
      <sz val="12"/>
      <color theme="1"/>
      <name val="Calibri"/>
      <family val="2"/>
      <charset val="186"/>
    </font>
    <font>
      <sz val="10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Cambria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name val="Arial"/>
      <family val="2"/>
      <charset val="186"/>
    </font>
    <font>
      <sz val="9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Calibri"/>
      <family val="2"/>
      <charset val="186"/>
    </font>
    <font>
      <sz val="14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12"/>
      <color theme="1"/>
      <name val="Arial"/>
      <family val="2"/>
      <charset val="186"/>
    </font>
    <font>
      <b/>
      <sz val="16"/>
      <color theme="1"/>
      <name val="Arial Narrow"/>
      <family val="2"/>
      <charset val="186"/>
    </font>
    <font>
      <b/>
      <sz val="16"/>
      <color theme="1"/>
      <name val="Book Antiqua"/>
      <family val="1"/>
      <charset val="186"/>
    </font>
    <font>
      <sz val="9"/>
      <color rgb="FFDD0806"/>
      <name val="Merriweather"/>
    </font>
    <font>
      <u/>
      <sz val="11"/>
      <color theme="1"/>
      <name val="Calibri"/>
      <family val="2"/>
      <charset val="186"/>
    </font>
    <font>
      <u/>
      <sz val="12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u/>
      <sz val="10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b/>
      <i/>
      <sz val="16"/>
      <color theme="1"/>
      <name val="Garamond"/>
      <family val="1"/>
      <charset val="186"/>
    </font>
    <font>
      <i/>
      <u/>
      <sz val="9"/>
      <color theme="1"/>
      <name val="Calibri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0"/>
      <color rgb="FF000000"/>
      <name val="Calibri"/>
      <family val="2"/>
      <charset val="186"/>
    </font>
    <font>
      <sz val="10"/>
      <color rgb="FF1F1F1F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lightUp">
        <fgColor theme="1"/>
      </patternFill>
    </fill>
  </fills>
  <borders count="8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20" fontId="11" fillId="0" borderId="5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4" fillId="0" borderId="0" xfId="0" applyFont="1"/>
    <xf numFmtId="20" fontId="11" fillId="0" borderId="1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20" fontId="11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center"/>
    </xf>
    <xf numFmtId="49" fontId="11" fillId="0" borderId="21" xfId="0" applyNumberFormat="1" applyFont="1" applyBorder="1" applyAlignment="1">
      <alignment horizontal="center"/>
    </xf>
    <xf numFmtId="49" fontId="11" fillId="0" borderId="22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15" fillId="0" borderId="0" xfId="0" applyFont="1"/>
    <xf numFmtId="49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/>
    <xf numFmtId="0" fontId="20" fillId="0" borderId="35" xfId="0" applyFont="1" applyBorder="1"/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4" xfId="0" applyFont="1" applyBorder="1"/>
    <xf numFmtId="0" fontId="17" fillId="0" borderId="1" xfId="0" applyFont="1" applyBorder="1"/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3" xfId="0" applyFont="1" applyBorder="1"/>
    <xf numFmtId="0" fontId="17" fillId="0" borderId="44" xfId="0" applyFont="1" applyBorder="1"/>
    <xf numFmtId="0" fontId="20" fillId="0" borderId="0" xfId="0" applyFont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52" xfId="0" applyFont="1" applyBorder="1"/>
    <xf numFmtId="0" fontId="17" fillId="0" borderId="53" xfId="0" applyFont="1" applyBorder="1"/>
    <xf numFmtId="0" fontId="23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25" fillId="0" borderId="0" xfId="0" applyFont="1"/>
    <xf numFmtId="0" fontId="26" fillId="0" borderId="0" xfId="0" applyFont="1"/>
    <xf numFmtId="0" fontId="28" fillId="0" borderId="0" xfId="0" applyFont="1"/>
    <xf numFmtId="0" fontId="3" fillId="0" borderId="0" xfId="0" applyFont="1" applyAlignment="1">
      <alignment horizontal="right"/>
    </xf>
    <xf numFmtId="0" fontId="3" fillId="0" borderId="56" xfId="0" applyFont="1" applyBorder="1"/>
    <xf numFmtId="0" fontId="30" fillId="0" borderId="57" xfId="0" applyFont="1" applyBorder="1" applyAlignment="1">
      <alignment horizontal="center"/>
    </xf>
    <xf numFmtId="0" fontId="3" fillId="0" borderId="58" xfId="0" applyFont="1" applyBorder="1"/>
    <xf numFmtId="0" fontId="11" fillId="0" borderId="59" xfId="0" applyFont="1" applyBorder="1" applyAlignment="1">
      <alignment horizontal="center"/>
    </xf>
    <xf numFmtId="0" fontId="3" fillId="0" borderId="60" xfId="0" applyFont="1" applyBorder="1"/>
    <xf numFmtId="0" fontId="3" fillId="0" borderId="59" xfId="0" applyFont="1" applyBorder="1" applyAlignment="1">
      <alignment horizontal="right"/>
    </xf>
    <xf numFmtId="0" fontId="3" fillId="0" borderId="61" xfId="0" applyFont="1" applyBorder="1" applyAlignment="1">
      <alignment horizontal="right"/>
    </xf>
    <xf numFmtId="0" fontId="3" fillId="0" borderId="62" xfId="0" applyFont="1" applyBorder="1"/>
    <xf numFmtId="0" fontId="3" fillId="0" borderId="56" xfId="0" applyFont="1" applyBorder="1" applyAlignment="1">
      <alignment horizontal="right"/>
    </xf>
    <xf numFmtId="0" fontId="32" fillId="2" borderId="64" xfId="0" applyFont="1" applyFill="1" applyBorder="1" applyAlignment="1">
      <alignment horizontal="center"/>
    </xf>
    <xf numFmtId="0" fontId="32" fillId="2" borderId="65" xfId="0" applyFont="1" applyFill="1" applyBorder="1" applyAlignment="1">
      <alignment horizontal="center"/>
    </xf>
    <xf numFmtId="0" fontId="33" fillId="2" borderId="66" xfId="0" applyFont="1" applyFill="1" applyBorder="1" applyAlignment="1">
      <alignment horizontal="center"/>
    </xf>
    <xf numFmtId="0" fontId="33" fillId="2" borderId="67" xfId="0" applyFont="1" applyFill="1" applyBorder="1" applyAlignment="1">
      <alignment horizontal="center"/>
    </xf>
    <xf numFmtId="0" fontId="33" fillId="2" borderId="68" xfId="0" applyFont="1" applyFill="1" applyBorder="1" applyAlignment="1">
      <alignment horizontal="center"/>
    </xf>
    <xf numFmtId="0" fontId="33" fillId="2" borderId="69" xfId="0" applyFont="1" applyFill="1" applyBorder="1" applyAlignment="1">
      <alignment horizontal="center"/>
    </xf>
    <xf numFmtId="0" fontId="32" fillId="2" borderId="70" xfId="0" applyFont="1" applyFill="1" applyBorder="1" applyAlignment="1">
      <alignment horizontal="center"/>
    </xf>
    <xf numFmtId="0" fontId="32" fillId="2" borderId="71" xfId="0" applyFont="1" applyFill="1" applyBorder="1" applyAlignment="1">
      <alignment horizontal="center"/>
    </xf>
    <xf numFmtId="0" fontId="33" fillId="2" borderId="72" xfId="0" applyFont="1" applyFill="1" applyBorder="1" applyAlignment="1">
      <alignment horizontal="center"/>
    </xf>
    <xf numFmtId="0" fontId="33" fillId="2" borderId="73" xfId="0" applyFont="1" applyFill="1" applyBorder="1" applyAlignment="1">
      <alignment horizontal="center"/>
    </xf>
    <xf numFmtId="0" fontId="35" fillId="0" borderId="0" xfId="0" applyFont="1"/>
    <xf numFmtId="0" fontId="11" fillId="0" borderId="49" xfId="0" applyFont="1" applyBorder="1" applyAlignment="1">
      <alignment horizontal="center"/>
    </xf>
    <xf numFmtId="0" fontId="3" fillId="0" borderId="49" xfId="0" applyFont="1" applyBorder="1" applyAlignment="1">
      <alignment horizontal="right"/>
    </xf>
    <xf numFmtId="0" fontId="3" fillId="0" borderId="49" xfId="0" applyFont="1" applyBorder="1"/>
    <xf numFmtId="0" fontId="11" fillId="0" borderId="63" xfId="0" applyFont="1" applyBorder="1" applyAlignment="1">
      <alignment horizontal="center"/>
    </xf>
    <xf numFmtId="0" fontId="3" fillId="0" borderId="74" xfId="0" applyFont="1" applyBorder="1"/>
    <xf numFmtId="0" fontId="3" fillId="0" borderId="75" xfId="0" applyFont="1" applyBorder="1" applyAlignment="1">
      <alignment horizontal="right"/>
    </xf>
    <xf numFmtId="0" fontId="3" fillId="0" borderId="76" xfId="0" applyFont="1" applyBorder="1"/>
    <xf numFmtId="0" fontId="11" fillId="0" borderId="77" xfId="0" applyFont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 applyAlignment="1">
      <alignment horizontal="right"/>
    </xf>
    <xf numFmtId="164" fontId="9" fillId="0" borderId="0" xfId="0" applyNumberFormat="1" applyFont="1" applyAlignment="1">
      <alignment horizontal="left"/>
    </xf>
    <xf numFmtId="0" fontId="0" fillId="0" borderId="0" xfId="0"/>
    <xf numFmtId="0" fontId="10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17" fillId="0" borderId="47" xfId="0" applyFont="1" applyBorder="1" applyAlignment="1">
      <alignment horizontal="center" vertical="center"/>
    </xf>
    <xf numFmtId="0" fontId="12" fillId="0" borderId="38" xfId="0" applyFont="1" applyBorder="1"/>
    <xf numFmtId="0" fontId="12" fillId="0" borderId="50" xfId="0" applyFont="1" applyBorder="1"/>
    <xf numFmtId="0" fontId="19" fillId="0" borderId="30" xfId="0" applyFont="1" applyBorder="1" applyAlignment="1">
      <alignment horizontal="left" vertical="center" wrapText="1"/>
    </xf>
    <xf numFmtId="0" fontId="12" fillId="0" borderId="39" xfId="0" applyFont="1" applyBorder="1"/>
    <xf numFmtId="0" fontId="12" fillId="0" borderId="51" xfId="0" applyFont="1" applyBorder="1"/>
    <xf numFmtId="0" fontId="18" fillId="0" borderId="26" xfId="0" applyFont="1" applyBorder="1" applyAlignment="1">
      <alignment horizontal="center" vertical="center"/>
    </xf>
    <xf numFmtId="0" fontId="12" fillId="0" borderId="27" xfId="0" applyFont="1" applyBorder="1"/>
    <xf numFmtId="0" fontId="12" fillId="0" borderId="41" xfId="0" applyFont="1" applyBorder="1"/>
    <xf numFmtId="0" fontId="19" fillId="0" borderId="30" xfId="0" applyFont="1" applyBorder="1" applyAlignment="1">
      <alignment horizontal="left" vertical="center"/>
    </xf>
    <xf numFmtId="0" fontId="12" fillId="0" borderId="42" xfId="0" applyFont="1" applyBorder="1"/>
    <xf numFmtId="0" fontId="17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12" fillId="0" borderId="40" xfId="0" applyFont="1" applyBorder="1"/>
    <xf numFmtId="0" fontId="12" fillId="0" borderId="46" xfId="0" applyFont="1" applyBorder="1"/>
    <xf numFmtId="0" fontId="12" fillId="0" borderId="55" xfId="0" applyFont="1" applyBorder="1"/>
    <xf numFmtId="0" fontId="21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3" fillId="0" borderId="0" xfId="0" applyFont="1"/>
    <xf numFmtId="0" fontId="24" fillId="0" borderId="0" xfId="0" applyFont="1"/>
    <xf numFmtId="0" fontId="2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0" fontId="3" fillId="0" borderId="0" xfId="0" applyFont="1" applyAlignment="1">
      <alignment horizontal="left"/>
    </xf>
    <xf numFmtId="0" fontId="5" fillId="0" borderId="56" xfId="0" applyFont="1" applyBorder="1" applyAlignment="1">
      <alignment horizontal="left"/>
    </xf>
    <xf numFmtId="0" fontId="12" fillId="0" borderId="56" xfId="0" applyFont="1" applyBorder="1"/>
    <xf numFmtId="0" fontId="34" fillId="0" borderId="0" xfId="0" applyFont="1"/>
    <xf numFmtId="0" fontId="3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56" xfId="0" applyFont="1" applyBorder="1"/>
    <xf numFmtId="0" fontId="31" fillId="0" borderId="63" xfId="0" applyFont="1" applyBorder="1"/>
    <xf numFmtId="0" fontId="12" fillId="0" borderId="6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328125" defaultRowHeight="15" customHeight="1" x14ac:dyDescent="0.25"/>
  <cols>
    <col min="1" max="1" width="7.453125" customWidth="1"/>
    <col min="2" max="2" width="7.453125" hidden="1" customWidth="1"/>
    <col min="3" max="3" width="5.26953125" hidden="1" customWidth="1"/>
    <col min="4" max="4" width="5.26953125" customWidth="1"/>
    <col min="5" max="6" width="31.26953125" customWidth="1"/>
    <col min="7" max="7" width="3.453125" customWidth="1"/>
    <col min="8" max="8" width="6.7265625" customWidth="1"/>
    <col min="9" max="9" width="3.453125" customWidth="1"/>
    <col min="10" max="10" width="6.7265625" customWidth="1"/>
    <col min="11" max="11" width="5.7265625" customWidth="1"/>
    <col min="12" max="13" width="8.90625" customWidth="1"/>
    <col min="14" max="15" width="27.26953125" customWidth="1"/>
    <col min="16" max="16" width="8.90625" customWidth="1"/>
    <col min="17" max="26" width="8" customWidth="1"/>
  </cols>
  <sheetData>
    <row r="1" spans="1:26" ht="18.75" customHeight="1" x14ac:dyDescent="0.4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5">
      <c r="A2" s="4" t="s">
        <v>1</v>
      </c>
      <c r="B2" s="4"/>
      <c r="C2" s="5"/>
      <c r="D2" s="5"/>
      <c r="E2" s="5"/>
      <c r="F2" s="6" t="s">
        <v>2</v>
      </c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8" t="s">
        <v>3</v>
      </c>
      <c r="B3" s="4"/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5">
      <c r="A4" s="4"/>
      <c r="B4" s="4"/>
      <c r="C4" s="5"/>
      <c r="D4" s="5"/>
      <c r="E4" s="5"/>
      <c r="F4" s="9" t="s">
        <v>4</v>
      </c>
      <c r="G4" s="10" t="s">
        <v>5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 x14ac:dyDescent="0.35">
      <c r="A5" s="11" t="s">
        <v>6</v>
      </c>
      <c r="B5" s="11"/>
      <c r="C5" s="11"/>
      <c r="D5" s="11"/>
      <c r="E5" s="11"/>
      <c r="F5" s="11"/>
      <c r="G5" s="11"/>
      <c r="H5" s="11"/>
      <c r="I5" s="11"/>
      <c r="J5" s="9" t="s">
        <v>7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6.25" customHeight="1" x14ac:dyDescent="0.35">
      <c r="A6" s="110">
        <v>45017</v>
      </c>
      <c r="B6" s="111"/>
      <c r="C6" s="111"/>
      <c r="D6" s="111"/>
      <c r="E6" s="111"/>
      <c r="F6" s="3"/>
      <c r="G6" s="3"/>
      <c r="H6" s="3"/>
      <c r="I6" s="3"/>
      <c r="J6" s="3"/>
      <c r="K6" s="3"/>
      <c r="L6" s="3"/>
      <c r="M6" s="3"/>
      <c r="N6" s="3"/>
      <c r="O6" s="3"/>
      <c r="P6" s="11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12" t="s">
        <v>8</v>
      </c>
      <c r="B7" s="13" t="s">
        <v>9</v>
      </c>
      <c r="C7" s="13" t="s">
        <v>10</v>
      </c>
      <c r="D7" s="13" t="s">
        <v>11</v>
      </c>
      <c r="E7" s="14" t="s">
        <v>12</v>
      </c>
      <c r="F7" s="14" t="s">
        <v>12</v>
      </c>
      <c r="G7" s="15"/>
      <c r="H7" s="112" t="s">
        <v>13</v>
      </c>
      <c r="I7" s="113"/>
      <c r="J7" s="114"/>
      <c r="K7" s="16"/>
      <c r="L7" s="16"/>
      <c r="M7" s="16"/>
      <c r="N7" s="16"/>
      <c r="O7" s="16"/>
      <c r="P7" s="11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customHeight="1" x14ac:dyDescent="0.35">
      <c r="A8" s="17">
        <v>0.45833333333333331</v>
      </c>
      <c r="B8" s="18">
        <v>60</v>
      </c>
      <c r="C8" s="19">
        <v>0</v>
      </c>
      <c r="D8" s="18">
        <v>11</v>
      </c>
      <c r="E8" s="20" t="s">
        <v>14</v>
      </c>
      <c r="F8" s="21" t="s">
        <v>15</v>
      </c>
      <c r="G8" s="22"/>
      <c r="H8" s="23">
        <v>6</v>
      </c>
      <c r="I8" s="24" t="s">
        <v>16</v>
      </c>
      <c r="J8" s="25" t="s">
        <v>17</v>
      </c>
      <c r="K8" s="16"/>
      <c r="L8" s="16"/>
      <c r="M8" s="16"/>
      <c r="N8" s="26"/>
      <c r="O8" s="26"/>
      <c r="P8" s="11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customHeight="1" x14ac:dyDescent="0.35">
      <c r="A9" s="27">
        <f t="shared" ref="A9:A12" si="0">A8+TIME(0,B9+C9,0)</f>
        <v>0.5</v>
      </c>
      <c r="B9" s="18">
        <v>60</v>
      </c>
      <c r="C9" s="18">
        <v>0</v>
      </c>
      <c r="D9" s="28">
        <f t="shared" ref="D9:D12" si="1">D8+1</f>
        <v>12</v>
      </c>
      <c r="E9" s="20" t="s">
        <v>18</v>
      </c>
      <c r="F9" s="21" t="s">
        <v>19</v>
      </c>
      <c r="G9" s="22"/>
      <c r="H9" s="29">
        <v>8</v>
      </c>
      <c r="I9" s="30" t="s">
        <v>16</v>
      </c>
      <c r="J9" s="31" t="s">
        <v>20</v>
      </c>
      <c r="K9" s="16"/>
      <c r="L9" s="16"/>
      <c r="M9" s="16"/>
      <c r="N9" s="26"/>
      <c r="O9" s="26"/>
      <c r="P9" s="11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customHeight="1" x14ac:dyDescent="0.35">
      <c r="A10" s="27">
        <f t="shared" si="0"/>
        <v>0.56944444444444442</v>
      </c>
      <c r="B10" s="18">
        <v>60</v>
      </c>
      <c r="C10" s="18">
        <v>40</v>
      </c>
      <c r="D10" s="28">
        <f t="shared" si="1"/>
        <v>13</v>
      </c>
      <c r="E10" s="20" t="s">
        <v>21</v>
      </c>
      <c r="F10" s="21" t="s">
        <v>14</v>
      </c>
      <c r="G10" s="22"/>
      <c r="H10" s="29">
        <v>24</v>
      </c>
      <c r="I10" s="30" t="s">
        <v>16</v>
      </c>
      <c r="J10" s="31" t="s">
        <v>22</v>
      </c>
      <c r="K10" s="16"/>
      <c r="L10" s="16"/>
      <c r="M10" s="16"/>
      <c r="N10" s="26"/>
      <c r="O10" s="26"/>
      <c r="P10" s="11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customHeight="1" x14ac:dyDescent="0.35">
      <c r="A11" s="27">
        <f t="shared" si="0"/>
        <v>0.61111111111111105</v>
      </c>
      <c r="B11" s="18">
        <v>60</v>
      </c>
      <c r="C11" s="18">
        <v>0</v>
      </c>
      <c r="D11" s="28">
        <f t="shared" si="1"/>
        <v>14</v>
      </c>
      <c r="E11" s="20" t="s">
        <v>15</v>
      </c>
      <c r="F11" s="21" t="s">
        <v>18</v>
      </c>
      <c r="G11" s="22"/>
      <c r="H11" s="29">
        <v>24</v>
      </c>
      <c r="I11" s="30" t="s">
        <v>16</v>
      </c>
      <c r="J11" s="31" t="s">
        <v>23</v>
      </c>
      <c r="K11" s="16"/>
      <c r="L11" s="16"/>
      <c r="M11" s="16"/>
      <c r="N11" s="26"/>
      <c r="O11" s="26"/>
      <c r="P11" s="11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customHeight="1" x14ac:dyDescent="0.35">
      <c r="A12" s="32">
        <f t="shared" si="0"/>
        <v>0.68055555555555547</v>
      </c>
      <c r="B12" s="33">
        <v>60</v>
      </c>
      <c r="C12" s="33">
        <v>40</v>
      </c>
      <c r="D12" s="33">
        <f t="shared" si="1"/>
        <v>15</v>
      </c>
      <c r="E12" s="34" t="s">
        <v>19</v>
      </c>
      <c r="F12" s="35" t="s">
        <v>21</v>
      </c>
      <c r="G12" s="22"/>
      <c r="H12" s="36">
        <v>21</v>
      </c>
      <c r="I12" s="37" t="s">
        <v>16</v>
      </c>
      <c r="J12" s="38" t="s">
        <v>24</v>
      </c>
      <c r="K12" s="16"/>
      <c r="L12" s="16"/>
      <c r="M12" s="16"/>
      <c r="N12" s="26"/>
      <c r="O12" s="26"/>
      <c r="P12" s="11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6.25" customHeight="1" x14ac:dyDescent="0.35">
      <c r="A13" s="110">
        <f>A6+1</f>
        <v>45018</v>
      </c>
      <c r="B13" s="111"/>
      <c r="C13" s="111"/>
      <c r="D13" s="111"/>
      <c r="E13" s="111"/>
      <c r="F13" s="3"/>
      <c r="G13" s="3"/>
      <c r="H13" s="3"/>
      <c r="I13" s="3"/>
      <c r="J13" s="3"/>
      <c r="K13" s="3"/>
      <c r="L13" s="3"/>
      <c r="M13" s="3"/>
      <c r="N13" s="26"/>
      <c r="O13" s="26"/>
      <c r="P13" s="11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7">
        <v>0.41666666666666669</v>
      </c>
      <c r="B14" s="19">
        <v>60</v>
      </c>
      <c r="C14" s="19">
        <v>0</v>
      </c>
      <c r="D14" s="19">
        <v>16</v>
      </c>
      <c r="E14" s="39" t="s">
        <v>18</v>
      </c>
      <c r="F14" s="40" t="s">
        <v>14</v>
      </c>
      <c r="G14" s="22"/>
      <c r="H14" s="23">
        <v>14</v>
      </c>
      <c r="I14" s="24" t="s">
        <v>16</v>
      </c>
      <c r="J14" s="25" t="s">
        <v>24</v>
      </c>
      <c r="K14" s="16"/>
      <c r="L14" s="16"/>
      <c r="M14" s="16"/>
      <c r="N14" s="26"/>
      <c r="O14" s="26"/>
      <c r="P14" s="11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5.75" customHeight="1" x14ac:dyDescent="0.35">
      <c r="A15" s="27">
        <f t="shared" ref="A15:A18" si="2">A14+TIME(0,B15+C15,0)</f>
        <v>0.45833333333333337</v>
      </c>
      <c r="B15" s="18">
        <v>60</v>
      </c>
      <c r="C15" s="18">
        <v>0</v>
      </c>
      <c r="D15" s="28">
        <f t="shared" ref="D15:D18" si="3">D14+1</f>
        <v>17</v>
      </c>
      <c r="E15" s="20" t="s">
        <v>15</v>
      </c>
      <c r="F15" s="21" t="s">
        <v>21</v>
      </c>
      <c r="G15" s="22"/>
      <c r="H15" s="29">
        <v>20</v>
      </c>
      <c r="I15" s="30" t="s">
        <v>16</v>
      </c>
      <c r="J15" s="31" t="s">
        <v>25</v>
      </c>
      <c r="K15" s="16"/>
      <c r="L15" s="16"/>
      <c r="M15" s="16"/>
      <c r="N15" s="26"/>
      <c r="O15" s="26"/>
      <c r="P15" s="11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5.75" customHeight="1" x14ac:dyDescent="0.35">
      <c r="A16" s="27">
        <f t="shared" si="2"/>
        <v>0.52777777777777779</v>
      </c>
      <c r="B16" s="18">
        <v>60</v>
      </c>
      <c r="C16" s="18">
        <v>40</v>
      </c>
      <c r="D16" s="28">
        <f t="shared" si="3"/>
        <v>18</v>
      </c>
      <c r="E16" s="20" t="s">
        <v>14</v>
      </c>
      <c r="F16" s="21" t="s">
        <v>19</v>
      </c>
      <c r="G16" s="22"/>
      <c r="H16" s="29">
        <v>10</v>
      </c>
      <c r="I16" s="30" t="s">
        <v>16</v>
      </c>
      <c r="J16" s="31" t="s">
        <v>26</v>
      </c>
      <c r="K16" s="16"/>
      <c r="L16" s="16"/>
      <c r="M16" s="16"/>
      <c r="N16" s="26"/>
      <c r="O16" s="26"/>
      <c r="P16" s="11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.75" customHeight="1" x14ac:dyDescent="0.35">
      <c r="A17" s="27">
        <f t="shared" si="2"/>
        <v>0.56944444444444442</v>
      </c>
      <c r="B17" s="18">
        <v>60</v>
      </c>
      <c r="C17" s="18">
        <v>0</v>
      </c>
      <c r="D17" s="28">
        <f t="shared" si="3"/>
        <v>19</v>
      </c>
      <c r="E17" s="20" t="s">
        <v>21</v>
      </c>
      <c r="F17" s="21" t="s">
        <v>18</v>
      </c>
      <c r="G17" s="22"/>
      <c r="H17" s="29">
        <v>18</v>
      </c>
      <c r="I17" s="30" t="s">
        <v>16</v>
      </c>
      <c r="J17" s="31" t="s">
        <v>23</v>
      </c>
      <c r="K17" s="16"/>
      <c r="L17" s="16"/>
      <c r="M17" s="16"/>
      <c r="N17" s="26"/>
      <c r="O17" s="2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.75" customHeight="1" x14ac:dyDescent="0.35">
      <c r="A18" s="32">
        <f t="shared" si="2"/>
        <v>0.63888888888888884</v>
      </c>
      <c r="B18" s="33">
        <v>60</v>
      </c>
      <c r="C18" s="33">
        <v>40</v>
      </c>
      <c r="D18" s="33">
        <f t="shared" si="3"/>
        <v>20</v>
      </c>
      <c r="E18" s="34" t="s">
        <v>19</v>
      </c>
      <c r="F18" s="35" t="s">
        <v>15</v>
      </c>
      <c r="G18" s="22"/>
      <c r="H18" s="36">
        <v>22</v>
      </c>
      <c r="I18" s="37" t="s">
        <v>16</v>
      </c>
      <c r="J18" s="38" t="s">
        <v>27</v>
      </c>
      <c r="K18" s="16"/>
      <c r="L18" s="16"/>
      <c r="M18" s="16"/>
      <c r="N18" s="26"/>
      <c r="O18" s="2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.75" customHeight="1" x14ac:dyDescent="0.3">
      <c r="A19" s="41"/>
      <c r="B19" s="4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3">
      <c r="A20" s="41"/>
      <c r="B20" s="4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">
      <c r="A21" s="41"/>
      <c r="B21" s="4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3">
      <c r="A22" s="41"/>
      <c r="B22" s="4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3">
      <c r="A23" s="41"/>
      <c r="B23" s="4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3">
      <c r="A24" s="41"/>
      <c r="B24" s="4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3">
      <c r="A25" s="41"/>
      <c r="B25" s="4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3">
      <c r="A26" s="41"/>
      <c r="B26" s="4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3">
      <c r="A27" s="41"/>
      <c r="B27" s="4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41"/>
      <c r="B28" s="4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41"/>
      <c r="B29" s="4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1"/>
      <c r="B30" s="4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41"/>
      <c r="B31" s="4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41"/>
      <c r="B32" s="4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41"/>
      <c r="B33" s="4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41"/>
      <c r="B34" s="4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41"/>
      <c r="B35" s="4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41"/>
      <c r="B36" s="4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41"/>
      <c r="B37" s="4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41"/>
      <c r="B38" s="4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41"/>
      <c r="B39" s="4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41"/>
      <c r="B40" s="4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41"/>
      <c r="B41" s="4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41"/>
      <c r="B42" s="4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41"/>
      <c r="B43" s="4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41"/>
      <c r="B44" s="4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41"/>
      <c r="B45" s="4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41"/>
      <c r="B46" s="4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41"/>
      <c r="B47" s="4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41"/>
      <c r="B48" s="4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41"/>
      <c r="B49" s="4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41"/>
      <c r="B50" s="4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41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41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41"/>
      <c r="B53" s="4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41"/>
      <c r="B54" s="4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41"/>
      <c r="B55" s="4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41"/>
      <c r="B56" s="4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41"/>
      <c r="B57" s="4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41"/>
      <c r="B58" s="4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41"/>
      <c r="B59" s="4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41"/>
      <c r="B60" s="4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41"/>
      <c r="B61" s="4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41"/>
      <c r="B62" s="4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41"/>
      <c r="B63" s="4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41"/>
      <c r="B64" s="41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41"/>
      <c r="B65" s="4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41"/>
      <c r="B66" s="4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41"/>
      <c r="B67" s="4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41"/>
      <c r="B68" s="4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41"/>
      <c r="B69" s="4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41"/>
      <c r="B70" s="4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41"/>
      <c r="B71" s="4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41"/>
      <c r="B72" s="4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41"/>
      <c r="B73" s="4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41"/>
      <c r="B74" s="4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41"/>
      <c r="B75" s="4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41"/>
      <c r="B76" s="4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41"/>
      <c r="B77" s="4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41"/>
      <c r="B78" s="4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41"/>
      <c r="B79" s="4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41"/>
      <c r="B80" s="4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41"/>
      <c r="B81" s="4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41"/>
      <c r="B82" s="4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41"/>
      <c r="B83" s="4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41"/>
      <c r="B84" s="4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41"/>
      <c r="B85" s="4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41"/>
      <c r="B86" s="4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41"/>
      <c r="B87" s="41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41"/>
      <c r="B88" s="4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41"/>
      <c r="B89" s="4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41"/>
      <c r="B90" s="41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41"/>
      <c r="B91" s="4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41"/>
      <c r="B92" s="4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41"/>
      <c r="B93" s="4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41"/>
      <c r="B94" s="4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41"/>
      <c r="B95" s="4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41"/>
      <c r="B96" s="4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41"/>
      <c r="B97" s="4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41"/>
      <c r="B98" s="4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41"/>
      <c r="B99" s="4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41"/>
      <c r="B100" s="4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41"/>
      <c r="B101" s="4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41"/>
      <c r="B102" s="4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41"/>
      <c r="B103" s="4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41"/>
      <c r="B104" s="4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41"/>
      <c r="B105" s="4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41"/>
      <c r="B106" s="4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41"/>
      <c r="B107" s="4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41"/>
      <c r="B108" s="4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41"/>
      <c r="B109" s="4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41"/>
      <c r="B110" s="4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41"/>
      <c r="B111" s="4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41"/>
      <c r="B112" s="4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41"/>
      <c r="B113" s="4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41"/>
      <c r="B114" s="4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41"/>
      <c r="B115" s="4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41"/>
      <c r="B116" s="4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41"/>
      <c r="B117" s="4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41"/>
      <c r="B118" s="4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41"/>
      <c r="B119" s="4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41"/>
      <c r="B120" s="4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41"/>
      <c r="B121" s="4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41"/>
      <c r="B122" s="4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41"/>
      <c r="B123" s="4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41"/>
      <c r="B124" s="4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41"/>
      <c r="B125" s="4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41"/>
      <c r="B126" s="4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41"/>
      <c r="B127" s="4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41"/>
      <c r="B128" s="4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41"/>
      <c r="B129" s="4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41"/>
      <c r="B130" s="4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41"/>
      <c r="B131" s="4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41"/>
      <c r="B132" s="4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41"/>
      <c r="B133" s="4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41"/>
      <c r="B134" s="4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41"/>
      <c r="B135" s="4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41"/>
      <c r="B136" s="4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41"/>
      <c r="B137" s="4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41"/>
      <c r="B138" s="4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41"/>
      <c r="B139" s="4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41"/>
      <c r="B140" s="4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41"/>
      <c r="B141" s="4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41"/>
      <c r="B142" s="4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41"/>
      <c r="B143" s="4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41"/>
      <c r="B144" s="4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41"/>
      <c r="B145" s="4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41"/>
      <c r="B146" s="4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41"/>
      <c r="B147" s="4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41"/>
      <c r="B148" s="4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41"/>
      <c r="B149" s="4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41"/>
      <c r="B150" s="4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41"/>
      <c r="B151" s="4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41"/>
      <c r="B152" s="4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41"/>
      <c r="B153" s="4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41"/>
      <c r="B154" s="4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41"/>
      <c r="B155" s="4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41"/>
      <c r="B156" s="4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41"/>
      <c r="B157" s="4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41"/>
      <c r="B158" s="4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41"/>
      <c r="B159" s="4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41"/>
      <c r="B160" s="4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41"/>
      <c r="B161" s="4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41"/>
      <c r="B162" s="4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41"/>
      <c r="B163" s="4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41"/>
      <c r="B164" s="4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41"/>
      <c r="B165" s="4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41"/>
      <c r="B166" s="4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41"/>
      <c r="B167" s="4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41"/>
      <c r="B168" s="4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41"/>
      <c r="B169" s="4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41"/>
      <c r="B170" s="4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41"/>
      <c r="B171" s="4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41"/>
      <c r="B172" s="4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41"/>
      <c r="B173" s="4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41"/>
      <c r="B174" s="4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41"/>
      <c r="B175" s="4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41"/>
      <c r="B176" s="4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41"/>
      <c r="B177" s="4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41"/>
      <c r="B178" s="4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41"/>
      <c r="B179" s="4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41"/>
      <c r="B180" s="4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41"/>
      <c r="B181" s="4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41"/>
      <c r="B182" s="4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41"/>
      <c r="B183" s="4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41"/>
      <c r="B184" s="4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41"/>
      <c r="B185" s="4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41"/>
      <c r="B186" s="4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41"/>
      <c r="B187" s="4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41"/>
      <c r="B188" s="4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41"/>
      <c r="B189" s="4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41"/>
      <c r="B190" s="4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41"/>
      <c r="B191" s="4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41"/>
      <c r="B192" s="4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41"/>
      <c r="B193" s="4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41"/>
      <c r="B194" s="4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41"/>
      <c r="B195" s="4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41"/>
      <c r="B196" s="4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41"/>
      <c r="B197" s="4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41"/>
      <c r="B198" s="4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41"/>
      <c r="B199" s="4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41"/>
      <c r="B200" s="4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41"/>
      <c r="B201" s="4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41"/>
      <c r="B202" s="4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41"/>
      <c r="B203" s="4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41"/>
      <c r="B204" s="4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41"/>
      <c r="B205" s="4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41"/>
      <c r="B206" s="4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41"/>
      <c r="B207" s="4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41"/>
      <c r="B208" s="4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41"/>
      <c r="B209" s="4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41"/>
      <c r="B210" s="4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41"/>
      <c r="B211" s="4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41"/>
      <c r="B212" s="4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41"/>
      <c r="B213" s="4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41"/>
      <c r="B214" s="4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41"/>
      <c r="B215" s="4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41"/>
      <c r="B216" s="4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41"/>
      <c r="B217" s="4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41"/>
      <c r="B218" s="4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41"/>
      <c r="B219" s="4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41"/>
      <c r="B220" s="4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41"/>
      <c r="B221" s="4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41"/>
      <c r="B222" s="4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41"/>
      <c r="B223" s="4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41"/>
      <c r="B224" s="4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41"/>
      <c r="B225" s="4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41"/>
      <c r="B226" s="4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41"/>
      <c r="B227" s="4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41"/>
      <c r="B228" s="4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41"/>
      <c r="B229" s="4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41"/>
      <c r="B230" s="4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41"/>
      <c r="B231" s="4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41"/>
      <c r="B232" s="4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41"/>
      <c r="B233" s="4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41"/>
      <c r="B234" s="4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41"/>
      <c r="B235" s="4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41"/>
      <c r="B236" s="4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41"/>
      <c r="B237" s="4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41"/>
      <c r="B238" s="4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41"/>
      <c r="B239" s="4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41"/>
      <c r="B240" s="4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41"/>
      <c r="B241" s="4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41"/>
      <c r="B242" s="4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41"/>
      <c r="B243" s="4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41"/>
      <c r="B244" s="4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41"/>
      <c r="B245" s="4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41"/>
      <c r="B246" s="4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41"/>
      <c r="B247" s="4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41"/>
      <c r="B248" s="4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41"/>
      <c r="B249" s="4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41"/>
      <c r="B250" s="4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41"/>
      <c r="B251" s="4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41"/>
      <c r="B252" s="4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41"/>
      <c r="B253" s="4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41"/>
      <c r="B254" s="4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41"/>
      <c r="B255" s="4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41"/>
      <c r="B256" s="4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41"/>
      <c r="B257" s="4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41"/>
      <c r="B258" s="4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41"/>
      <c r="B259" s="4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41"/>
      <c r="B260" s="4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41"/>
      <c r="B261" s="4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41"/>
      <c r="B262" s="4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41"/>
      <c r="B263" s="4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41"/>
      <c r="B264" s="4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41"/>
      <c r="B265" s="4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41"/>
      <c r="B266" s="4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41"/>
      <c r="B267" s="4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41"/>
      <c r="B268" s="4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41"/>
      <c r="B269" s="4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41"/>
      <c r="B270" s="4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41"/>
      <c r="B271" s="4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41"/>
      <c r="B272" s="4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41"/>
      <c r="B273" s="4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41"/>
      <c r="B274" s="4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41"/>
      <c r="B275" s="4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41"/>
      <c r="B276" s="4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41"/>
      <c r="B277" s="4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41"/>
      <c r="B278" s="4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41"/>
      <c r="B279" s="4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41"/>
      <c r="B280" s="4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41"/>
      <c r="B281" s="4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41"/>
      <c r="B282" s="4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41"/>
      <c r="B283" s="4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41"/>
      <c r="B284" s="4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41"/>
      <c r="B285" s="4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41"/>
      <c r="B286" s="4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41"/>
      <c r="B287" s="4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41"/>
      <c r="B288" s="4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41"/>
      <c r="B289" s="4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41"/>
      <c r="B290" s="4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41"/>
      <c r="B291" s="4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41"/>
      <c r="B292" s="4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41"/>
      <c r="B293" s="4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41"/>
      <c r="B294" s="4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41"/>
      <c r="B295" s="4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41"/>
      <c r="B296" s="4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41"/>
      <c r="B297" s="4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41"/>
      <c r="B298" s="4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41"/>
      <c r="B299" s="4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41"/>
      <c r="B300" s="4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41"/>
      <c r="B301" s="4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41"/>
      <c r="B302" s="4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41"/>
      <c r="B303" s="4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41"/>
      <c r="B304" s="4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41"/>
      <c r="B305" s="4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41"/>
      <c r="B306" s="4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41"/>
      <c r="B307" s="4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41"/>
      <c r="B308" s="4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41"/>
      <c r="B309" s="4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41"/>
      <c r="B310" s="4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41"/>
      <c r="B311" s="4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41"/>
      <c r="B312" s="4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41"/>
      <c r="B313" s="4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41"/>
      <c r="B314" s="4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41"/>
      <c r="B315" s="4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41"/>
      <c r="B316" s="4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41"/>
      <c r="B317" s="4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41"/>
      <c r="B318" s="4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41"/>
      <c r="B319" s="4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41"/>
      <c r="B320" s="4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41"/>
      <c r="B321" s="4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41"/>
      <c r="B322" s="4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41"/>
      <c r="B323" s="4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41"/>
      <c r="B324" s="4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41"/>
      <c r="B325" s="4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41"/>
      <c r="B326" s="4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41"/>
      <c r="B327" s="4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41"/>
      <c r="B328" s="4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41"/>
      <c r="B329" s="4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41"/>
      <c r="B330" s="4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41"/>
      <c r="B331" s="4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41"/>
      <c r="B332" s="4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41"/>
      <c r="B333" s="4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41"/>
      <c r="B334" s="4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41"/>
      <c r="B335" s="4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41"/>
      <c r="B336" s="4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41"/>
      <c r="B337" s="4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41"/>
      <c r="B338" s="4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41"/>
      <c r="B339" s="4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41"/>
      <c r="B340" s="4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41"/>
      <c r="B341" s="4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41"/>
      <c r="B342" s="4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41"/>
      <c r="B343" s="4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41"/>
      <c r="B344" s="4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41"/>
      <c r="B345" s="4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41"/>
      <c r="B346" s="4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41"/>
      <c r="B347" s="4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41"/>
      <c r="B348" s="4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41"/>
      <c r="B349" s="4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41"/>
      <c r="B350" s="4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41"/>
      <c r="B351" s="4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41"/>
      <c r="B352" s="4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41"/>
      <c r="B353" s="4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41"/>
      <c r="B354" s="4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41"/>
      <c r="B355" s="4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41"/>
      <c r="B356" s="4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41"/>
      <c r="B357" s="4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41"/>
      <c r="B358" s="4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41"/>
      <c r="B359" s="4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41"/>
      <c r="B360" s="4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41"/>
      <c r="B361" s="4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41"/>
      <c r="B362" s="4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41"/>
      <c r="B363" s="4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41"/>
      <c r="B364" s="4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41"/>
      <c r="B365" s="4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41"/>
      <c r="B366" s="4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41"/>
      <c r="B367" s="4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41"/>
      <c r="B368" s="4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41"/>
      <c r="B369" s="4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41"/>
      <c r="B370" s="4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41"/>
      <c r="B371" s="4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41"/>
      <c r="B372" s="4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41"/>
      <c r="B373" s="4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41"/>
      <c r="B374" s="4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41"/>
      <c r="B375" s="4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41"/>
      <c r="B376" s="4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41"/>
      <c r="B377" s="4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41"/>
      <c r="B378" s="4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41"/>
      <c r="B379" s="4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41"/>
      <c r="B380" s="4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41"/>
      <c r="B381" s="4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41"/>
      <c r="B382" s="4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41"/>
      <c r="B383" s="4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41"/>
      <c r="B384" s="4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41"/>
      <c r="B385" s="4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41"/>
      <c r="B386" s="4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41"/>
      <c r="B387" s="4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41"/>
      <c r="B388" s="4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41"/>
      <c r="B389" s="4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41"/>
      <c r="B390" s="4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41"/>
      <c r="B391" s="4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41"/>
      <c r="B392" s="4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41"/>
      <c r="B393" s="4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41"/>
      <c r="B394" s="4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41"/>
      <c r="B395" s="4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41"/>
      <c r="B396" s="4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41"/>
      <c r="B397" s="4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41"/>
      <c r="B398" s="4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41"/>
      <c r="B399" s="4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41"/>
      <c r="B400" s="4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41"/>
      <c r="B401" s="4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41"/>
      <c r="B402" s="4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41"/>
      <c r="B403" s="4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41"/>
      <c r="B404" s="4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41"/>
      <c r="B405" s="4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41"/>
      <c r="B406" s="4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41"/>
      <c r="B407" s="4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41"/>
      <c r="B408" s="4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41"/>
      <c r="B409" s="4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41"/>
      <c r="B410" s="4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41"/>
      <c r="B411" s="4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41"/>
      <c r="B412" s="4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41"/>
      <c r="B413" s="4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41"/>
      <c r="B414" s="4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41"/>
      <c r="B415" s="4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41"/>
      <c r="B416" s="4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41"/>
      <c r="B417" s="4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41"/>
      <c r="B418" s="4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41"/>
      <c r="B419" s="4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41"/>
      <c r="B420" s="4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41"/>
      <c r="B421" s="4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41"/>
      <c r="B422" s="4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41"/>
      <c r="B423" s="4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41"/>
      <c r="B424" s="4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41"/>
      <c r="B425" s="4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41"/>
      <c r="B426" s="4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41"/>
      <c r="B427" s="4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41"/>
      <c r="B428" s="4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41"/>
      <c r="B429" s="4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41"/>
      <c r="B430" s="4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41"/>
      <c r="B431" s="4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41"/>
      <c r="B432" s="4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41"/>
      <c r="B433" s="4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41"/>
      <c r="B434" s="4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41"/>
      <c r="B435" s="4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41"/>
      <c r="B436" s="4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41"/>
      <c r="B437" s="4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41"/>
      <c r="B438" s="4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41"/>
      <c r="B439" s="4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41"/>
      <c r="B440" s="4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41"/>
      <c r="B441" s="4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41"/>
      <c r="B442" s="4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41"/>
      <c r="B443" s="4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41"/>
      <c r="B444" s="4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41"/>
      <c r="B445" s="4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41"/>
      <c r="B446" s="4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41"/>
      <c r="B447" s="4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41"/>
      <c r="B448" s="4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41"/>
      <c r="B449" s="4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41"/>
      <c r="B450" s="4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41"/>
      <c r="B451" s="4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41"/>
      <c r="B452" s="4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41"/>
      <c r="B453" s="4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41"/>
      <c r="B454" s="4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41"/>
      <c r="B455" s="4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41"/>
      <c r="B456" s="4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41"/>
      <c r="B457" s="4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41"/>
      <c r="B458" s="4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41"/>
      <c r="B459" s="4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41"/>
      <c r="B460" s="4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41"/>
      <c r="B461" s="4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41"/>
      <c r="B462" s="4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41"/>
      <c r="B463" s="4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41"/>
      <c r="B464" s="4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41"/>
      <c r="B465" s="41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41"/>
      <c r="B466" s="41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41"/>
      <c r="B467" s="41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41"/>
      <c r="B468" s="41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41"/>
      <c r="B469" s="41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41"/>
      <c r="B470" s="41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41"/>
      <c r="B471" s="41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41"/>
      <c r="B472" s="41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41"/>
      <c r="B473" s="41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41"/>
      <c r="B474" s="41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41"/>
      <c r="B475" s="41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41"/>
      <c r="B476" s="41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41"/>
      <c r="B477" s="41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41"/>
      <c r="B478" s="41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41"/>
      <c r="B479" s="41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41"/>
      <c r="B480" s="41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41"/>
      <c r="B481" s="41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41"/>
      <c r="B482" s="41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41"/>
      <c r="B483" s="41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41"/>
      <c r="B484" s="41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41"/>
      <c r="B485" s="41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41"/>
      <c r="B486" s="41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41"/>
      <c r="B487" s="41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41"/>
      <c r="B488" s="41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41"/>
      <c r="B489" s="41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41"/>
      <c r="B490" s="41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41"/>
      <c r="B491" s="41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41"/>
      <c r="B492" s="41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41"/>
      <c r="B493" s="41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41"/>
      <c r="B494" s="41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41"/>
      <c r="B495" s="41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41"/>
      <c r="B496" s="41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41"/>
      <c r="B497" s="41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41"/>
      <c r="B498" s="41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41"/>
      <c r="B499" s="41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41"/>
      <c r="B500" s="41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41"/>
      <c r="B501" s="41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41"/>
      <c r="B502" s="41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41"/>
      <c r="B503" s="41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41"/>
      <c r="B504" s="41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41"/>
      <c r="B505" s="41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41"/>
      <c r="B506" s="41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41"/>
      <c r="B507" s="41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41"/>
      <c r="B508" s="41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41"/>
      <c r="B509" s="41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41"/>
      <c r="B510" s="41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41"/>
      <c r="B511" s="41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41"/>
      <c r="B512" s="41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41"/>
      <c r="B513" s="41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41"/>
      <c r="B514" s="41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41"/>
      <c r="B515" s="41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41"/>
      <c r="B516" s="41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41"/>
      <c r="B517" s="41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41"/>
      <c r="B518" s="41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41"/>
      <c r="B519" s="41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41"/>
      <c r="B520" s="41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41"/>
      <c r="B521" s="41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41"/>
      <c r="B522" s="41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41"/>
      <c r="B523" s="41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41"/>
      <c r="B524" s="41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41"/>
      <c r="B525" s="41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41"/>
      <c r="B526" s="41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41"/>
      <c r="B527" s="41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41"/>
      <c r="B528" s="41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41"/>
      <c r="B529" s="41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41"/>
      <c r="B530" s="41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41"/>
      <c r="B531" s="41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41"/>
      <c r="B532" s="41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41"/>
      <c r="B533" s="41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41"/>
      <c r="B534" s="41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41"/>
      <c r="B535" s="41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41"/>
      <c r="B536" s="41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41"/>
      <c r="B537" s="41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41"/>
      <c r="B538" s="41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41"/>
      <c r="B539" s="41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41"/>
      <c r="B540" s="41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41"/>
      <c r="B541" s="41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41"/>
      <c r="B542" s="41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41"/>
      <c r="B543" s="41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41"/>
      <c r="B544" s="41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41"/>
      <c r="B545" s="41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41"/>
      <c r="B546" s="41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41"/>
      <c r="B547" s="41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41"/>
      <c r="B548" s="41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41"/>
      <c r="B549" s="41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41"/>
      <c r="B550" s="41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41"/>
      <c r="B551" s="41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41"/>
      <c r="B552" s="41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41"/>
      <c r="B553" s="41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41"/>
      <c r="B554" s="41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41"/>
      <c r="B555" s="41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41"/>
      <c r="B556" s="41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41"/>
      <c r="B557" s="41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41"/>
      <c r="B558" s="41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41"/>
      <c r="B559" s="41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41"/>
      <c r="B560" s="41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41"/>
      <c r="B561" s="41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41"/>
      <c r="B562" s="41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41"/>
      <c r="B563" s="41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41"/>
      <c r="B564" s="41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41"/>
      <c r="B565" s="41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41"/>
      <c r="B566" s="41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41"/>
      <c r="B567" s="41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41"/>
      <c r="B568" s="41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41"/>
      <c r="B569" s="41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41"/>
      <c r="B570" s="41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41"/>
      <c r="B571" s="41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41"/>
      <c r="B572" s="41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41"/>
      <c r="B573" s="41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41"/>
      <c r="B574" s="41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41"/>
      <c r="B575" s="41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41"/>
      <c r="B576" s="41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41"/>
      <c r="B577" s="41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41"/>
      <c r="B578" s="41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41"/>
      <c r="B579" s="41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41"/>
      <c r="B580" s="41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41"/>
      <c r="B581" s="41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41"/>
      <c r="B582" s="41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41"/>
      <c r="B583" s="41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41"/>
      <c r="B584" s="41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41"/>
      <c r="B585" s="41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41"/>
      <c r="B586" s="41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41"/>
      <c r="B587" s="41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41"/>
      <c r="B588" s="41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41"/>
      <c r="B589" s="41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41"/>
      <c r="B590" s="41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41"/>
      <c r="B591" s="41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41"/>
      <c r="B592" s="41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41"/>
      <c r="B593" s="41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41"/>
      <c r="B594" s="41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41"/>
      <c r="B595" s="41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41"/>
      <c r="B596" s="41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41"/>
      <c r="B597" s="41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41"/>
      <c r="B598" s="41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41"/>
      <c r="B599" s="41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41"/>
      <c r="B600" s="41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41"/>
      <c r="B601" s="41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41"/>
      <c r="B602" s="41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41"/>
      <c r="B603" s="41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41"/>
      <c r="B604" s="41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41"/>
      <c r="B605" s="41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41"/>
      <c r="B606" s="41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41"/>
      <c r="B607" s="41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41"/>
      <c r="B608" s="41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41"/>
      <c r="B609" s="41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41"/>
      <c r="B610" s="41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41"/>
      <c r="B611" s="41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41"/>
      <c r="B612" s="41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41"/>
      <c r="B613" s="41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41"/>
      <c r="B614" s="41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41"/>
      <c r="B615" s="41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41"/>
      <c r="B616" s="41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41"/>
      <c r="B617" s="41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41"/>
      <c r="B618" s="41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41"/>
      <c r="B619" s="41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41"/>
      <c r="B620" s="41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41"/>
      <c r="B621" s="41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41"/>
      <c r="B622" s="41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41"/>
      <c r="B623" s="41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41"/>
      <c r="B624" s="41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41"/>
      <c r="B625" s="41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41"/>
      <c r="B626" s="41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41"/>
      <c r="B627" s="41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41"/>
      <c r="B628" s="41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41"/>
      <c r="B629" s="41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41"/>
      <c r="B630" s="41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41"/>
      <c r="B631" s="41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41"/>
      <c r="B632" s="41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41"/>
      <c r="B633" s="41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41"/>
      <c r="B634" s="41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41"/>
      <c r="B635" s="41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41"/>
      <c r="B636" s="41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41"/>
      <c r="B637" s="41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41"/>
      <c r="B638" s="41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41"/>
      <c r="B639" s="41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41"/>
      <c r="B640" s="41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41"/>
      <c r="B641" s="41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41"/>
      <c r="B642" s="41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41"/>
      <c r="B643" s="41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41"/>
      <c r="B644" s="41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41"/>
      <c r="B645" s="41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41"/>
      <c r="B646" s="41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41"/>
      <c r="B647" s="41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41"/>
      <c r="B648" s="41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41"/>
      <c r="B649" s="41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41"/>
      <c r="B650" s="41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41"/>
      <c r="B651" s="41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41"/>
      <c r="B652" s="41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41"/>
      <c r="B653" s="41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41"/>
      <c r="B654" s="41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41"/>
      <c r="B655" s="41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41"/>
      <c r="B656" s="41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41"/>
      <c r="B657" s="41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41"/>
      <c r="B658" s="41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41"/>
      <c r="B659" s="41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41"/>
      <c r="B660" s="41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41"/>
      <c r="B661" s="41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41"/>
      <c r="B662" s="41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41"/>
      <c r="B663" s="41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41"/>
      <c r="B664" s="41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41"/>
      <c r="B665" s="41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41"/>
      <c r="B666" s="41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41"/>
      <c r="B667" s="41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41"/>
      <c r="B668" s="41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41"/>
      <c r="B669" s="41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41"/>
      <c r="B670" s="41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41"/>
      <c r="B671" s="41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41"/>
      <c r="B672" s="41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41"/>
      <c r="B673" s="41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41"/>
      <c r="B674" s="41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41"/>
      <c r="B675" s="41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41"/>
      <c r="B676" s="41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41"/>
      <c r="B677" s="41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41"/>
      <c r="B678" s="41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41"/>
      <c r="B679" s="41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41"/>
      <c r="B680" s="41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41"/>
      <c r="B681" s="41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41"/>
      <c r="B682" s="41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41"/>
      <c r="B683" s="41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41"/>
      <c r="B684" s="41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41"/>
      <c r="B685" s="41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41"/>
      <c r="B686" s="41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41"/>
      <c r="B687" s="41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41"/>
      <c r="B688" s="41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41"/>
      <c r="B689" s="41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41"/>
      <c r="B690" s="41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41"/>
      <c r="B691" s="41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41"/>
      <c r="B692" s="41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41"/>
      <c r="B693" s="41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41"/>
      <c r="B694" s="41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41"/>
      <c r="B695" s="41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41"/>
      <c r="B696" s="41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41"/>
      <c r="B697" s="41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41"/>
      <c r="B698" s="41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41"/>
      <c r="B699" s="41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41"/>
      <c r="B700" s="41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41"/>
      <c r="B701" s="41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41"/>
      <c r="B702" s="41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41"/>
      <c r="B703" s="41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41"/>
      <c r="B704" s="41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41"/>
      <c r="B705" s="41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41"/>
      <c r="B706" s="41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41"/>
      <c r="B707" s="41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41"/>
      <c r="B708" s="41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41"/>
      <c r="B709" s="41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41"/>
      <c r="B710" s="41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41"/>
      <c r="B711" s="41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41"/>
      <c r="B712" s="41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41"/>
      <c r="B713" s="41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41"/>
      <c r="B714" s="41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41"/>
      <c r="B715" s="41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41"/>
      <c r="B716" s="41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41"/>
      <c r="B717" s="41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41"/>
      <c r="B718" s="41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41"/>
      <c r="B719" s="41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41"/>
      <c r="B720" s="41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41"/>
      <c r="B721" s="41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41"/>
      <c r="B722" s="41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41"/>
      <c r="B723" s="41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41"/>
      <c r="B724" s="41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41"/>
      <c r="B725" s="41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41"/>
      <c r="B726" s="41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41"/>
      <c r="B727" s="41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41"/>
      <c r="B728" s="41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41"/>
      <c r="B729" s="41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41"/>
      <c r="B730" s="41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41"/>
      <c r="B731" s="41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41"/>
      <c r="B732" s="41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41"/>
      <c r="B733" s="41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41"/>
      <c r="B734" s="41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41"/>
      <c r="B735" s="41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41"/>
      <c r="B736" s="41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41"/>
      <c r="B737" s="41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41"/>
      <c r="B738" s="41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41"/>
      <c r="B739" s="41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41"/>
      <c r="B740" s="41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41"/>
      <c r="B741" s="41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41"/>
      <c r="B742" s="41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41"/>
      <c r="B743" s="41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41"/>
      <c r="B744" s="41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41"/>
      <c r="B745" s="41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41"/>
      <c r="B746" s="41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41"/>
      <c r="B747" s="41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41"/>
      <c r="B748" s="41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41"/>
      <c r="B749" s="41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41"/>
      <c r="B750" s="41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41"/>
      <c r="B751" s="41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41"/>
      <c r="B752" s="41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41"/>
      <c r="B753" s="41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41"/>
      <c r="B754" s="41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41"/>
      <c r="B755" s="41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41"/>
      <c r="B756" s="41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41"/>
      <c r="B757" s="41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41"/>
      <c r="B758" s="41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41"/>
      <c r="B759" s="41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41"/>
      <c r="B760" s="41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41"/>
      <c r="B761" s="41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41"/>
      <c r="B762" s="41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41"/>
      <c r="B763" s="41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41"/>
      <c r="B764" s="41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41"/>
      <c r="B765" s="41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41"/>
      <c r="B766" s="41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41"/>
      <c r="B767" s="41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41"/>
      <c r="B768" s="41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41"/>
      <c r="B769" s="41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41"/>
      <c r="B770" s="41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41"/>
      <c r="B771" s="41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41"/>
      <c r="B772" s="41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41"/>
      <c r="B773" s="41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41"/>
      <c r="B774" s="41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41"/>
      <c r="B775" s="41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41"/>
      <c r="B776" s="41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41"/>
      <c r="B777" s="41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41"/>
      <c r="B778" s="41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41"/>
      <c r="B779" s="41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41"/>
      <c r="B780" s="41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41"/>
      <c r="B781" s="41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41"/>
      <c r="B782" s="41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41"/>
      <c r="B783" s="41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41"/>
      <c r="B784" s="41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41"/>
      <c r="B785" s="41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41"/>
      <c r="B786" s="41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41"/>
      <c r="B787" s="41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41"/>
      <c r="B788" s="41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41"/>
      <c r="B789" s="41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41"/>
      <c r="B790" s="41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41"/>
      <c r="B791" s="41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41"/>
      <c r="B792" s="41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41"/>
      <c r="B793" s="41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41"/>
      <c r="B794" s="41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41"/>
      <c r="B795" s="41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41"/>
      <c r="B796" s="41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41"/>
      <c r="B797" s="41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41"/>
      <c r="B798" s="41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41"/>
      <c r="B799" s="41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41"/>
      <c r="B800" s="41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41"/>
      <c r="B801" s="41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41"/>
      <c r="B802" s="41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41"/>
      <c r="B803" s="41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41"/>
      <c r="B804" s="41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41"/>
      <c r="B805" s="41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41"/>
      <c r="B806" s="41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41"/>
      <c r="B807" s="41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41"/>
      <c r="B808" s="41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41"/>
      <c r="B809" s="41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41"/>
      <c r="B810" s="41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41"/>
      <c r="B811" s="41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41"/>
      <c r="B812" s="41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41"/>
      <c r="B813" s="41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41"/>
      <c r="B814" s="41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41"/>
      <c r="B815" s="41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41"/>
      <c r="B816" s="41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41"/>
      <c r="B817" s="41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41"/>
      <c r="B818" s="41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41"/>
      <c r="B819" s="41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41"/>
      <c r="B820" s="41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41"/>
      <c r="B821" s="41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41"/>
      <c r="B822" s="41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41"/>
      <c r="B823" s="41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41"/>
      <c r="B824" s="41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41"/>
      <c r="B825" s="41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41"/>
      <c r="B826" s="41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41"/>
      <c r="B827" s="41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41"/>
      <c r="B828" s="41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41"/>
      <c r="B829" s="41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41"/>
      <c r="B830" s="41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41"/>
      <c r="B831" s="41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41"/>
      <c r="B832" s="41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41"/>
      <c r="B833" s="41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41"/>
      <c r="B834" s="41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41"/>
      <c r="B835" s="41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41"/>
      <c r="B836" s="41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41"/>
      <c r="B837" s="41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41"/>
      <c r="B838" s="41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41"/>
      <c r="B839" s="41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41"/>
      <c r="B840" s="41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41"/>
      <c r="B841" s="41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41"/>
      <c r="B842" s="41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41"/>
      <c r="B843" s="41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41"/>
      <c r="B844" s="41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41"/>
      <c r="B845" s="41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41"/>
      <c r="B846" s="41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41"/>
      <c r="B847" s="41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41"/>
      <c r="B848" s="41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41"/>
      <c r="B849" s="41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41"/>
      <c r="B850" s="41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41"/>
      <c r="B851" s="41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41"/>
      <c r="B852" s="41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41"/>
      <c r="B853" s="41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41"/>
      <c r="B854" s="41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41"/>
      <c r="B855" s="41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41"/>
      <c r="B856" s="41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41"/>
      <c r="B857" s="41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41"/>
      <c r="B858" s="41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41"/>
      <c r="B859" s="41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41"/>
      <c r="B860" s="41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41"/>
      <c r="B861" s="41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41"/>
      <c r="B862" s="41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41"/>
      <c r="B863" s="41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41"/>
      <c r="B864" s="41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41"/>
      <c r="B865" s="41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41"/>
      <c r="B866" s="41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41"/>
      <c r="B867" s="41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41"/>
      <c r="B868" s="41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41"/>
      <c r="B869" s="41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41"/>
      <c r="B870" s="41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41"/>
      <c r="B871" s="41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41"/>
      <c r="B872" s="41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41"/>
      <c r="B873" s="41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41"/>
      <c r="B874" s="41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41"/>
      <c r="B875" s="41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41"/>
      <c r="B876" s="41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41"/>
      <c r="B877" s="41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41"/>
      <c r="B878" s="41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41"/>
      <c r="B879" s="41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41"/>
      <c r="B880" s="41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41"/>
      <c r="B881" s="41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41"/>
      <c r="B882" s="41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41"/>
      <c r="B883" s="41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41"/>
      <c r="B884" s="41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41"/>
      <c r="B885" s="41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41"/>
      <c r="B886" s="41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41"/>
      <c r="B887" s="41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41"/>
      <c r="B888" s="41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41"/>
      <c r="B889" s="41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41"/>
      <c r="B890" s="41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41"/>
      <c r="B891" s="41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41"/>
      <c r="B892" s="41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41"/>
      <c r="B893" s="41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41"/>
      <c r="B894" s="41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41"/>
      <c r="B895" s="41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41"/>
      <c r="B896" s="41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41"/>
      <c r="B897" s="41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41"/>
      <c r="B898" s="41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41"/>
      <c r="B899" s="41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41"/>
      <c r="B900" s="41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41"/>
      <c r="B901" s="41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41"/>
      <c r="B902" s="41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41"/>
      <c r="B903" s="41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41"/>
      <c r="B904" s="41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41"/>
      <c r="B905" s="41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41"/>
      <c r="B906" s="41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41"/>
      <c r="B907" s="41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41"/>
      <c r="B908" s="41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41"/>
      <c r="B909" s="41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41"/>
      <c r="B910" s="41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41"/>
      <c r="B911" s="41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41"/>
      <c r="B912" s="41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41"/>
      <c r="B913" s="41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41"/>
      <c r="B914" s="41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41"/>
      <c r="B915" s="41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41"/>
      <c r="B916" s="41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41"/>
      <c r="B917" s="41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41"/>
      <c r="B918" s="41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41"/>
      <c r="B919" s="41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41"/>
      <c r="B920" s="41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41"/>
      <c r="B921" s="41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41"/>
      <c r="B922" s="41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41"/>
      <c r="B923" s="41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41"/>
      <c r="B924" s="41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41"/>
      <c r="B925" s="41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41"/>
      <c r="B926" s="41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41"/>
      <c r="B927" s="41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41"/>
      <c r="B928" s="41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41"/>
      <c r="B929" s="41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41"/>
      <c r="B930" s="41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41"/>
      <c r="B931" s="41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41"/>
      <c r="B932" s="41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41"/>
      <c r="B933" s="41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41"/>
      <c r="B934" s="41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41"/>
      <c r="B935" s="41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41"/>
      <c r="B936" s="41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41"/>
      <c r="B937" s="41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41"/>
      <c r="B938" s="41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41"/>
      <c r="B939" s="41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41"/>
      <c r="B940" s="41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41"/>
      <c r="B941" s="41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41"/>
      <c r="B942" s="41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41"/>
      <c r="B943" s="41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41"/>
      <c r="B944" s="41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41"/>
      <c r="B945" s="41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41"/>
      <c r="B946" s="41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41"/>
      <c r="B947" s="41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41"/>
      <c r="B948" s="41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41"/>
      <c r="B949" s="41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41"/>
      <c r="B950" s="41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41"/>
      <c r="B951" s="41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41"/>
      <c r="B952" s="41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41"/>
      <c r="B953" s="41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41"/>
      <c r="B954" s="41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41"/>
      <c r="B955" s="41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41"/>
      <c r="B956" s="41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41"/>
      <c r="B957" s="41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41"/>
      <c r="B958" s="41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41"/>
      <c r="B959" s="41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41"/>
      <c r="B960" s="41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41"/>
      <c r="B961" s="41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41"/>
      <c r="B962" s="41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41"/>
      <c r="B963" s="41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41"/>
      <c r="B964" s="41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41"/>
      <c r="B965" s="41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41"/>
      <c r="B966" s="41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41"/>
      <c r="B967" s="41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41"/>
      <c r="B968" s="41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41"/>
      <c r="B969" s="41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41"/>
      <c r="B970" s="41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41"/>
      <c r="B971" s="41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41"/>
      <c r="B972" s="41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41"/>
      <c r="B973" s="41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41"/>
      <c r="B974" s="41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41"/>
      <c r="B975" s="41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41"/>
      <c r="B976" s="41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41"/>
      <c r="B977" s="41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41"/>
      <c r="B978" s="41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41"/>
      <c r="B979" s="41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41"/>
      <c r="B980" s="41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41"/>
      <c r="B981" s="41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41"/>
      <c r="B982" s="41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41"/>
      <c r="B983" s="41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41"/>
      <c r="B984" s="41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41"/>
      <c r="B985" s="41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41"/>
      <c r="B986" s="41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41"/>
      <c r="B987" s="41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41"/>
      <c r="B988" s="41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41"/>
      <c r="B989" s="41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41"/>
      <c r="B990" s="41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41"/>
      <c r="B991" s="41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41"/>
      <c r="B992" s="41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41"/>
      <c r="B993" s="41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41"/>
      <c r="B994" s="41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41"/>
      <c r="B995" s="41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41"/>
      <c r="B996" s="41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41"/>
      <c r="B997" s="41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41"/>
      <c r="B998" s="41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41"/>
      <c r="B999" s="41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41"/>
      <c r="B1000" s="41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6:E6"/>
    <mergeCell ref="H7:J7"/>
    <mergeCell ref="A13:E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3" workbookViewId="0">
      <selection activeCell="U13" sqref="U13"/>
    </sheetView>
  </sheetViews>
  <sheetFormatPr defaultColWidth="12.6328125" defaultRowHeight="15" customHeight="1" x14ac:dyDescent="0.25"/>
  <cols>
    <col min="1" max="1" width="4.453125" customWidth="1"/>
    <col min="2" max="2" width="38" customWidth="1"/>
    <col min="3" max="12" width="4.90625" customWidth="1"/>
    <col min="13" max="13" width="6.7265625" customWidth="1"/>
    <col min="14" max="14" width="6.453125" customWidth="1"/>
    <col min="15" max="26" width="8" customWidth="1"/>
  </cols>
  <sheetData>
    <row r="1" spans="1:26" ht="18" customHeight="1" x14ac:dyDescent="0.45">
      <c r="A1" s="42" t="str">
        <f>Ajakava!A1</f>
        <v>2023 EESTI MEISTRIVÕISTLUSED KÄSIPALLIS</v>
      </c>
      <c r="B1" s="42"/>
      <c r="C1" s="43"/>
      <c r="D1" s="43"/>
      <c r="E1" s="43"/>
      <c r="F1" s="43"/>
      <c r="G1" s="43"/>
      <c r="H1" s="43"/>
      <c r="I1" s="43"/>
      <c r="J1" s="43"/>
      <c r="K1" s="41"/>
      <c r="L1" s="4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 x14ac:dyDescent="0.45">
      <c r="A2" s="42" t="str">
        <f>Ajakava!A2</f>
        <v>NEIUD C KLASS</v>
      </c>
      <c r="B2" s="42"/>
      <c r="C2" s="42"/>
      <c r="D2" s="42"/>
      <c r="E2" s="42"/>
      <c r="F2" s="42"/>
      <c r="G2" s="3"/>
      <c r="H2" s="3"/>
      <c r="I2" s="3"/>
      <c r="J2" s="3"/>
      <c r="K2" s="3"/>
      <c r="L2" s="44" t="s">
        <v>28</v>
      </c>
      <c r="M2" s="45" t="s">
        <v>29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 x14ac:dyDescent="0.45">
      <c r="A3" s="46" t="str">
        <f>Ajakava!A3</f>
        <v>(sündinud 2008-2010)</v>
      </c>
      <c r="B3" s="42"/>
      <c r="C3" s="3"/>
      <c r="D3" s="3"/>
      <c r="E3" s="42"/>
      <c r="F3" s="42"/>
      <c r="G3" s="42"/>
      <c r="H3" s="42"/>
      <c r="I3" s="3"/>
      <c r="J3" s="3"/>
      <c r="K3" s="3"/>
      <c r="L3" s="44" t="s">
        <v>4</v>
      </c>
      <c r="M3" s="45" t="s">
        <v>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5">
      <c r="A4" s="41"/>
      <c r="B4" s="3"/>
      <c r="C4" s="3"/>
      <c r="D4" s="3"/>
      <c r="E4" s="3"/>
      <c r="F4" s="3"/>
      <c r="G4" s="16"/>
      <c r="H4" s="16"/>
      <c r="I4" s="16"/>
      <c r="J4" s="16"/>
      <c r="K4" s="41"/>
      <c r="L4" s="4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x14ac:dyDescent="0.25">
      <c r="A5" s="47"/>
      <c r="B5" s="48" t="s">
        <v>30</v>
      </c>
      <c r="C5" s="121">
        <v>1</v>
      </c>
      <c r="D5" s="122"/>
      <c r="E5" s="121">
        <v>2</v>
      </c>
      <c r="F5" s="122"/>
      <c r="G5" s="121">
        <v>3</v>
      </c>
      <c r="H5" s="122"/>
      <c r="I5" s="121">
        <v>4</v>
      </c>
      <c r="J5" s="122"/>
      <c r="K5" s="121">
        <v>5</v>
      </c>
      <c r="L5" s="122"/>
      <c r="M5" s="121" t="s">
        <v>31</v>
      </c>
      <c r="N5" s="122"/>
      <c r="O5" s="49" t="s">
        <v>32</v>
      </c>
      <c r="P5" s="50" t="s">
        <v>33</v>
      </c>
    </row>
    <row r="6" spans="1:26" ht="16.5" customHeight="1" x14ac:dyDescent="0.35">
      <c r="A6" s="126">
        <v>1</v>
      </c>
      <c r="B6" s="118" t="s">
        <v>34</v>
      </c>
      <c r="C6" s="89"/>
      <c r="D6" s="90"/>
      <c r="E6" s="51">
        <v>2</v>
      </c>
      <c r="F6" s="52">
        <v>2</v>
      </c>
      <c r="G6" s="53">
        <v>2</v>
      </c>
      <c r="H6" s="53">
        <v>2</v>
      </c>
      <c r="I6" s="51">
        <v>2</v>
      </c>
      <c r="J6" s="52">
        <v>2</v>
      </c>
      <c r="K6" s="51">
        <v>2</v>
      </c>
      <c r="L6" s="52">
        <v>2</v>
      </c>
      <c r="M6" s="54"/>
      <c r="N6" s="55"/>
      <c r="O6" s="132">
        <f>SUM(C6:L6)</f>
        <v>16</v>
      </c>
      <c r="P6" s="133" t="s">
        <v>54</v>
      </c>
    </row>
    <row r="7" spans="1:26" ht="15.75" customHeight="1" x14ac:dyDescent="0.35">
      <c r="A7" s="116"/>
      <c r="B7" s="119"/>
      <c r="C7" s="91"/>
      <c r="D7" s="92"/>
      <c r="E7" s="56">
        <v>21</v>
      </c>
      <c r="F7" s="57">
        <v>21</v>
      </c>
      <c r="G7" s="58">
        <v>21</v>
      </c>
      <c r="H7" s="58">
        <v>23</v>
      </c>
      <c r="I7" s="56">
        <v>29</v>
      </c>
      <c r="J7" s="57">
        <v>27</v>
      </c>
      <c r="K7" s="56">
        <v>14</v>
      </c>
      <c r="L7" s="57">
        <v>22</v>
      </c>
      <c r="M7" s="59">
        <f>SUBTOTAL(9,C7:L7)</f>
        <v>178</v>
      </c>
      <c r="N7" s="60">
        <f>SUM(M7-N8)</f>
        <v>80</v>
      </c>
      <c r="O7" s="119"/>
      <c r="P7" s="129"/>
    </row>
    <row r="8" spans="1:26" ht="16.5" customHeight="1" x14ac:dyDescent="0.35">
      <c r="A8" s="123"/>
      <c r="B8" s="125"/>
      <c r="C8" s="93"/>
      <c r="D8" s="94"/>
      <c r="E8" s="61">
        <v>15</v>
      </c>
      <c r="F8" s="62">
        <v>11</v>
      </c>
      <c r="G8" s="63">
        <v>13</v>
      </c>
      <c r="H8" s="63">
        <v>8</v>
      </c>
      <c r="I8" s="61">
        <v>17</v>
      </c>
      <c r="J8" s="62">
        <v>10</v>
      </c>
      <c r="K8" s="61">
        <v>9</v>
      </c>
      <c r="L8" s="62">
        <v>15</v>
      </c>
      <c r="M8" s="64"/>
      <c r="N8" s="65">
        <f>SUBTOTAL(9,C8:L8)</f>
        <v>98</v>
      </c>
      <c r="O8" s="119"/>
      <c r="P8" s="130"/>
    </row>
    <row r="9" spans="1:26" ht="15" customHeight="1" x14ac:dyDescent="0.35">
      <c r="A9" s="115">
        <v>2</v>
      </c>
      <c r="B9" s="124" t="s">
        <v>35</v>
      </c>
      <c r="C9" s="66">
        <v>0</v>
      </c>
      <c r="D9" s="66">
        <v>0</v>
      </c>
      <c r="E9" s="95"/>
      <c r="F9" s="96"/>
      <c r="G9" s="53">
        <v>2</v>
      </c>
      <c r="H9" s="53">
        <v>2</v>
      </c>
      <c r="I9" s="51">
        <v>2</v>
      </c>
      <c r="J9" s="52">
        <v>2</v>
      </c>
      <c r="K9" s="51">
        <v>0</v>
      </c>
      <c r="L9" s="52">
        <v>0</v>
      </c>
      <c r="M9" s="54"/>
      <c r="N9" s="55"/>
      <c r="O9" s="127">
        <f>SUM(C9:L9)</f>
        <v>8</v>
      </c>
      <c r="P9" s="128" t="s">
        <v>57</v>
      </c>
    </row>
    <row r="10" spans="1:26" ht="15.75" customHeight="1" x14ac:dyDescent="0.35">
      <c r="A10" s="116"/>
      <c r="B10" s="119"/>
      <c r="C10" s="58">
        <v>15</v>
      </c>
      <c r="D10" s="58">
        <v>11</v>
      </c>
      <c r="E10" s="91"/>
      <c r="F10" s="92"/>
      <c r="G10" s="58">
        <v>17</v>
      </c>
      <c r="H10" s="58">
        <v>18</v>
      </c>
      <c r="I10" s="56">
        <v>28</v>
      </c>
      <c r="J10" s="57">
        <v>24</v>
      </c>
      <c r="K10" s="56">
        <v>11</v>
      </c>
      <c r="L10" s="57">
        <v>5</v>
      </c>
      <c r="M10" s="59">
        <f>SUBTOTAL(9,C10:L10)</f>
        <v>129</v>
      </c>
      <c r="N10" s="60">
        <f>SUM(M10-N11)</f>
        <v>12</v>
      </c>
      <c r="O10" s="119"/>
      <c r="P10" s="129"/>
    </row>
    <row r="11" spans="1:26" ht="16.5" customHeight="1" x14ac:dyDescent="0.35">
      <c r="A11" s="123"/>
      <c r="B11" s="125"/>
      <c r="C11" s="63">
        <v>21</v>
      </c>
      <c r="D11" s="63">
        <v>21</v>
      </c>
      <c r="E11" s="93"/>
      <c r="F11" s="94"/>
      <c r="G11" s="63">
        <v>11</v>
      </c>
      <c r="H11" s="63">
        <v>13</v>
      </c>
      <c r="I11" s="61">
        <v>4</v>
      </c>
      <c r="J11" s="62">
        <v>9</v>
      </c>
      <c r="K11" s="61">
        <v>18</v>
      </c>
      <c r="L11" s="62">
        <v>20</v>
      </c>
      <c r="M11" s="64"/>
      <c r="N11" s="65">
        <f>SUBTOTAL(9,C11:L11)</f>
        <v>117</v>
      </c>
      <c r="O11" s="125"/>
      <c r="P11" s="130"/>
    </row>
    <row r="12" spans="1:26" ht="16.5" customHeight="1" x14ac:dyDescent="0.35">
      <c r="A12" s="115">
        <v>3</v>
      </c>
      <c r="B12" s="118" t="s">
        <v>36</v>
      </c>
      <c r="C12" s="67">
        <v>0</v>
      </c>
      <c r="D12" s="68">
        <v>0</v>
      </c>
      <c r="E12" s="67">
        <v>0</v>
      </c>
      <c r="F12" s="68">
        <v>0</v>
      </c>
      <c r="G12" s="95"/>
      <c r="H12" s="96"/>
      <c r="I12" s="67">
        <v>2</v>
      </c>
      <c r="J12" s="68">
        <v>2</v>
      </c>
      <c r="K12" s="67">
        <v>0</v>
      </c>
      <c r="L12" s="68">
        <v>0</v>
      </c>
      <c r="M12" s="54"/>
      <c r="N12" s="55"/>
      <c r="O12" s="127">
        <f>SUM(C12:L12)</f>
        <v>4</v>
      </c>
      <c r="P12" s="128" t="s">
        <v>50</v>
      </c>
    </row>
    <row r="13" spans="1:26" ht="16.5" customHeight="1" x14ac:dyDescent="0.35">
      <c r="A13" s="116"/>
      <c r="B13" s="119"/>
      <c r="C13" s="56">
        <v>13</v>
      </c>
      <c r="D13" s="57">
        <v>8</v>
      </c>
      <c r="E13" s="56">
        <v>11</v>
      </c>
      <c r="F13" s="57">
        <v>13</v>
      </c>
      <c r="G13" s="91"/>
      <c r="H13" s="92"/>
      <c r="I13" s="56">
        <v>20</v>
      </c>
      <c r="J13" s="57">
        <v>14</v>
      </c>
      <c r="K13" s="56">
        <v>13</v>
      </c>
      <c r="L13" s="57">
        <v>13</v>
      </c>
      <c r="M13" s="59">
        <f>SUBTOTAL(9,C13:L13)</f>
        <v>105</v>
      </c>
      <c r="N13" s="60">
        <f>SUM(M13-N14)</f>
        <v>-46</v>
      </c>
      <c r="O13" s="119"/>
      <c r="P13" s="129"/>
    </row>
    <row r="14" spans="1:26" ht="16.5" customHeight="1" x14ac:dyDescent="0.35">
      <c r="A14" s="123"/>
      <c r="B14" s="125"/>
      <c r="C14" s="56">
        <v>21</v>
      </c>
      <c r="D14" s="57">
        <v>23</v>
      </c>
      <c r="E14" s="56">
        <v>17</v>
      </c>
      <c r="F14" s="57">
        <v>18</v>
      </c>
      <c r="G14" s="93"/>
      <c r="H14" s="94"/>
      <c r="I14" s="56">
        <v>12</v>
      </c>
      <c r="J14" s="57">
        <v>11</v>
      </c>
      <c r="K14" s="56">
        <v>25</v>
      </c>
      <c r="L14" s="57">
        <v>24</v>
      </c>
      <c r="M14" s="64"/>
      <c r="N14" s="65">
        <f>SUBTOTAL(9,C14:L14)</f>
        <v>151</v>
      </c>
      <c r="O14" s="125"/>
      <c r="P14" s="130"/>
    </row>
    <row r="15" spans="1:26" ht="16.5" customHeight="1" x14ac:dyDescent="0.35">
      <c r="A15" s="115">
        <v>4</v>
      </c>
      <c r="B15" s="118" t="s">
        <v>37</v>
      </c>
      <c r="C15" s="51">
        <v>0</v>
      </c>
      <c r="D15" s="52">
        <v>0</v>
      </c>
      <c r="E15" s="51">
        <v>0</v>
      </c>
      <c r="F15" s="52">
        <v>0</v>
      </c>
      <c r="G15" s="53">
        <v>0</v>
      </c>
      <c r="H15" s="53">
        <v>0</v>
      </c>
      <c r="I15" s="95"/>
      <c r="J15" s="96"/>
      <c r="K15" s="51">
        <v>0</v>
      </c>
      <c r="L15" s="52">
        <v>0</v>
      </c>
      <c r="M15" s="54"/>
      <c r="N15" s="55"/>
      <c r="O15" s="127">
        <f>SUM(C15:L15)</f>
        <v>0</v>
      </c>
      <c r="P15" s="128" t="s">
        <v>51</v>
      </c>
    </row>
    <row r="16" spans="1:26" ht="16.5" customHeight="1" x14ac:dyDescent="0.35">
      <c r="A16" s="116"/>
      <c r="B16" s="119"/>
      <c r="C16" s="56">
        <v>17</v>
      </c>
      <c r="D16" s="57">
        <v>10</v>
      </c>
      <c r="E16" s="56">
        <v>4</v>
      </c>
      <c r="F16" s="57">
        <v>9</v>
      </c>
      <c r="G16" s="58">
        <v>12</v>
      </c>
      <c r="H16" s="58">
        <v>11</v>
      </c>
      <c r="I16" s="91"/>
      <c r="J16" s="92"/>
      <c r="K16" s="56">
        <v>6</v>
      </c>
      <c r="L16" s="57">
        <v>6</v>
      </c>
      <c r="M16" s="59">
        <f>SUBTOTAL(9,C16:L16)</f>
        <v>75</v>
      </c>
      <c r="N16" s="60">
        <f>SUM(M16-N17)</f>
        <v>-130</v>
      </c>
      <c r="O16" s="119"/>
      <c r="P16" s="129"/>
    </row>
    <row r="17" spans="1:16" ht="16.5" customHeight="1" x14ac:dyDescent="0.35">
      <c r="A17" s="123"/>
      <c r="B17" s="125"/>
      <c r="C17" s="61">
        <v>29</v>
      </c>
      <c r="D17" s="62">
        <v>27</v>
      </c>
      <c r="E17" s="61">
        <v>28</v>
      </c>
      <c r="F17" s="62">
        <v>24</v>
      </c>
      <c r="G17" s="63">
        <v>20</v>
      </c>
      <c r="H17" s="63">
        <v>14</v>
      </c>
      <c r="I17" s="93"/>
      <c r="J17" s="94"/>
      <c r="K17" s="61">
        <v>30</v>
      </c>
      <c r="L17" s="62">
        <v>33</v>
      </c>
      <c r="M17" s="64"/>
      <c r="N17" s="65">
        <f>SUBTOTAL(9,C17:L17)</f>
        <v>205</v>
      </c>
      <c r="O17" s="125"/>
      <c r="P17" s="130"/>
    </row>
    <row r="18" spans="1:16" ht="15.75" customHeight="1" x14ac:dyDescent="0.35">
      <c r="A18" s="115">
        <v>5</v>
      </c>
      <c r="B18" s="118" t="s">
        <v>38</v>
      </c>
      <c r="C18" s="51">
        <v>0</v>
      </c>
      <c r="D18" s="52">
        <v>0</v>
      </c>
      <c r="E18" s="51">
        <v>2</v>
      </c>
      <c r="F18" s="52">
        <v>2</v>
      </c>
      <c r="G18" s="53">
        <v>2</v>
      </c>
      <c r="H18" s="53">
        <v>2</v>
      </c>
      <c r="I18" s="51">
        <v>2</v>
      </c>
      <c r="J18" s="52">
        <v>2</v>
      </c>
      <c r="K18" s="95"/>
      <c r="L18" s="96"/>
      <c r="M18" s="54"/>
      <c r="N18" s="55"/>
      <c r="O18" s="127">
        <f>SUM(C18:L18)</f>
        <v>12</v>
      </c>
      <c r="P18" s="128" t="s">
        <v>56</v>
      </c>
    </row>
    <row r="19" spans="1:16" ht="15" customHeight="1" x14ac:dyDescent="0.35">
      <c r="A19" s="116"/>
      <c r="B19" s="119"/>
      <c r="C19" s="56">
        <v>9</v>
      </c>
      <c r="D19" s="57">
        <v>15</v>
      </c>
      <c r="E19" s="56">
        <v>18</v>
      </c>
      <c r="F19" s="57">
        <v>20</v>
      </c>
      <c r="G19" s="58">
        <v>25</v>
      </c>
      <c r="H19" s="58">
        <v>24</v>
      </c>
      <c r="I19" s="56">
        <v>30</v>
      </c>
      <c r="J19" s="57">
        <v>33</v>
      </c>
      <c r="K19" s="91"/>
      <c r="L19" s="92"/>
      <c r="M19" s="59">
        <f>SUBTOTAL(9,C19:L19)</f>
        <v>174</v>
      </c>
      <c r="N19" s="60">
        <f>SUM(M19-N20)</f>
        <v>84</v>
      </c>
      <c r="O19" s="119"/>
      <c r="P19" s="129"/>
    </row>
    <row r="20" spans="1:16" ht="15.75" customHeight="1" x14ac:dyDescent="0.35">
      <c r="A20" s="117"/>
      <c r="B20" s="120"/>
      <c r="C20" s="69">
        <v>14</v>
      </c>
      <c r="D20" s="70">
        <v>22</v>
      </c>
      <c r="E20" s="69">
        <v>11</v>
      </c>
      <c r="F20" s="70">
        <v>5</v>
      </c>
      <c r="G20" s="71">
        <v>13</v>
      </c>
      <c r="H20" s="71">
        <v>13</v>
      </c>
      <c r="I20" s="69">
        <v>6</v>
      </c>
      <c r="J20" s="70">
        <v>6</v>
      </c>
      <c r="K20" s="97"/>
      <c r="L20" s="98"/>
      <c r="M20" s="72"/>
      <c r="N20" s="73">
        <f>SUBTOTAL(9,C20:L20)</f>
        <v>90</v>
      </c>
      <c r="O20" s="120"/>
      <c r="P20" s="131"/>
    </row>
    <row r="21" spans="1:16" ht="12.75" customHeight="1" x14ac:dyDescent="0.35">
      <c r="K21" s="74" t="str">
        <f>IF(M21&lt;&gt;N21,"! Väravate vahe ei ole õige. Andmete sisestus pooleli või tulemused sisestatud valesti =&gt;&gt;"," ")</f>
        <v xml:space="preserve"> </v>
      </c>
      <c r="L21" s="74"/>
      <c r="M21" s="26">
        <f>SUM(M6:M20)</f>
        <v>661</v>
      </c>
      <c r="N21" s="26">
        <f>N20+N17+N11+N8+N14</f>
        <v>661</v>
      </c>
    </row>
    <row r="22" spans="1:16" ht="12" customHeight="1" x14ac:dyDescent="0.25"/>
    <row r="23" spans="1:16" ht="12" customHeight="1" x14ac:dyDescent="0.25"/>
    <row r="24" spans="1:16" ht="12" customHeight="1" x14ac:dyDescent="0.25"/>
    <row r="25" spans="1:16" ht="12" customHeight="1" x14ac:dyDescent="0.25"/>
    <row r="26" spans="1:16" ht="12" customHeight="1" x14ac:dyDescent="0.25"/>
    <row r="27" spans="1:16" ht="12" customHeight="1" x14ac:dyDescent="0.25"/>
    <row r="28" spans="1:16" ht="12" customHeight="1" x14ac:dyDescent="0.25"/>
    <row r="29" spans="1:16" ht="12" customHeight="1" x14ac:dyDescent="0.25"/>
    <row r="30" spans="1:16" ht="12" customHeight="1" x14ac:dyDescent="0.25"/>
    <row r="31" spans="1:16" ht="12" customHeight="1" x14ac:dyDescent="0.25"/>
    <row r="32" spans="1:16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6">
    <mergeCell ref="P15:P17"/>
    <mergeCell ref="O18:O20"/>
    <mergeCell ref="P18:P20"/>
    <mergeCell ref="M5:N5"/>
    <mergeCell ref="O6:O8"/>
    <mergeCell ref="P6:P8"/>
    <mergeCell ref="O9:O11"/>
    <mergeCell ref="P9:P11"/>
    <mergeCell ref="O12:O14"/>
    <mergeCell ref="P12:P14"/>
    <mergeCell ref="I5:J5"/>
    <mergeCell ref="K5:L5"/>
    <mergeCell ref="A6:A8"/>
    <mergeCell ref="B6:B8"/>
    <mergeCell ref="O15:O17"/>
    <mergeCell ref="A18:A20"/>
    <mergeCell ref="B18:B20"/>
    <mergeCell ref="C5:D5"/>
    <mergeCell ref="E5:F5"/>
    <mergeCell ref="G5:H5"/>
    <mergeCell ref="A9:A11"/>
    <mergeCell ref="B9:B11"/>
    <mergeCell ref="A12:A14"/>
    <mergeCell ref="B12:B14"/>
    <mergeCell ref="A15:A17"/>
    <mergeCell ref="B15:B1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tabSelected="1" workbookViewId="0">
      <selection activeCell="I13" sqref="I13"/>
    </sheetView>
  </sheetViews>
  <sheetFormatPr defaultColWidth="12.6328125" defaultRowHeight="15" customHeight="1" x14ac:dyDescent="0.25"/>
  <cols>
    <col min="1" max="1" width="7.90625" customWidth="1"/>
    <col min="2" max="2" width="23.81640625" customWidth="1"/>
    <col min="3" max="3" width="1.08984375" customWidth="1"/>
    <col min="4" max="4" width="7.90625" customWidth="1"/>
    <col min="5" max="5" width="21.7265625" customWidth="1"/>
    <col min="6" max="6" width="1.08984375" customWidth="1"/>
    <col min="7" max="7" width="8.453125" customWidth="1"/>
    <col min="8" max="8" width="21.7265625" customWidth="1"/>
    <col min="9" max="26" width="8" customWidth="1"/>
  </cols>
  <sheetData>
    <row r="1" spans="1:26" ht="18" customHeight="1" x14ac:dyDescent="0.45">
      <c r="A1" s="42" t="str">
        <f>Tabel!A1</f>
        <v>2023 EESTI MEISTRIVÕISTLUSED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 x14ac:dyDescent="0.45">
      <c r="A2" s="42" t="str">
        <f>Tabel!A2</f>
        <v>NEIUD C KLASS</v>
      </c>
      <c r="B2" s="3"/>
      <c r="C2" s="3"/>
      <c r="D2" s="3"/>
      <c r="E2" s="75" t="str">
        <f>Tabel!L2</f>
        <v>11.02.-12.02.2023</v>
      </c>
      <c r="F2" s="16"/>
      <c r="G2" s="16" t="str">
        <f>Tabel!M2</f>
        <v>TALLINN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43" t="str">
        <f>Tabel!A3</f>
        <v>(sündinud 2008-2010)</v>
      </c>
      <c r="B3" s="3"/>
      <c r="C3" s="3"/>
      <c r="D3" s="3"/>
      <c r="E3" s="75" t="str">
        <f>Tabel!L3</f>
        <v>01.04.-02.04.2023</v>
      </c>
      <c r="F3" s="16"/>
      <c r="G3" s="16" t="str">
        <f>Tabel!M3</f>
        <v>TAPA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35" t="s">
        <v>39</v>
      </c>
      <c r="B5" s="111"/>
      <c r="C5" s="11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5">
      <c r="A6" s="76"/>
      <c r="B6" s="77" t="s">
        <v>40</v>
      </c>
      <c r="C6" s="76"/>
      <c r="D6" s="136" t="s">
        <v>41</v>
      </c>
      <c r="E6" s="111"/>
      <c r="F6" s="78"/>
      <c r="G6" s="137" t="s">
        <v>42</v>
      </c>
      <c r="H6" s="1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79" t="s">
        <v>43</v>
      </c>
      <c r="B7" s="134" t="s">
        <v>55</v>
      </c>
      <c r="C7" s="111"/>
      <c r="D7" s="134" t="s">
        <v>99</v>
      </c>
      <c r="E7" s="111"/>
      <c r="F7" s="3"/>
      <c r="G7" s="134" t="s">
        <v>44</v>
      </c>
      <c r="H7" s="1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79" t="s">
        <v>45</v>
      </c>
      <c r="B8" s="134" t="s">
        <v>46</v>
      </c>
      <c r="C8" s="111"/>
      <c r="D8" s="134" t="s">
        <v>99</v>
      </c>
      <c r="E8" s="111"/>
      <c r="F8" s="3"/>
      <c r="G8" s="3" t="s">
        <v>103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79" t="s">
        <v>48</v>
      </c>
      <c r="B9" s="134" t="s">
        <v>100</v>
      </c>
      <c r="C9" s="111"/>
      <c r="D9" s="134" t="s">
        <v>99</v>
      </c>
      <c r="E9" s="111"/>
      <c r="F9" s="3"/>
      <c r="G9" s="134" t="s">
        <v>49</v>
      </c>
      <c r="H9" s="1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79" t="s">
        <v>50</v>
      </c>
      <c r="B10" s="134" t="s">
        <v>18</v>
      </c>
      <c r="C10" s="111"/>
      <c r="D10" s="134" t="s">
        <v>104</v>
      </c>
      <c r="E10" s="111"/>
      <c r="F10" s="3"/>
      <c r="G10" s="134" t="s">
        <v>105</v>
      </c>
      <c r="H10" s="1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79" t="s">
        <v>51</v>
      </c>
      <c r="B11" s="134" t="s">
        <v>52</v>
      </c>
      <c r="C11" s="111"/>
      <c r="D11" s="134" t="s">
        <v>98</v>
      </c>
      <c r="E11" s="111"/>
      <c r="F11" s="3"/>
      <c r="G11" s="134" t="s">
        <v>53</v>
      </c>
      <c r="H11" s="1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7.5" customHeight="1" x14ac:dyDescent="0.3">
      <c r="A12" s="80"/>
      <c r="B12" s="80"/>
      <c r="C12" s="3"/>
      <c r="D12" s="80"/>
      <c r="E12" s="80"/>
      <c r="F12" s="3"/>
      <c r="G12" s="80"/>
      <c r="H12" s="8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45">
      <c r="A13" s="81" t="s">
        <v>54</v>
      </c>
      <c r="B13" s="82" t="s">
        <v>55</v>
      </c>
      <c r="C13" s="3"/>
      <c r="D13" s="81" t="s">
        <v>56</v>
      </c>
      <c r="E13" s="82" t="str">
        <f>IF(B8&gt;0,B8,"")</f>
        <v>SK Reval-Sport/Kopli</v>
      </c>
      <c r="F13" s="3"/>
      <c r="G13" s="81" t="s">
        <v>57</v>
      </c>
      <c r="H13" s="82" t="str">
        <f>IF(B9&gt;0,B9,"")</f>
        <v>SK Reval-Sport/Mustamäe 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5">
      <c r="A14" s="83">
        <v>1</v>
      </c>
      <c r="B14" s="84" t="s">
        <v>58</v>
      </c>
      <c r="C14" s="3"/>
      <c r="D14" s="83">
        <v>1</v>
      </c>
      <c r="E14" s="84" t="s">
        <v>59</v>
      </c>
      <c r="F14" s="3"/>
      <c r="G14" s="83">
        <v>1</v>
      </c>
      <c r="H14" s="84" t="s">
        <v>60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5">
      <c r="A15" s="83">
        <v>2</v>
      </c>
      <c r="B15" s="84" t="s">
        <v>61</v>
      </c>
      <c r="C15" s="3"/>
      <c r="D15" s="83">
        <v>2</v>
      </c>
      <c r="E15" s="84" t="s">
        <v>62</v>
      </c>
      <c r="F15" s="3"/>
      <c r="G15" s="83">
        <v>2</v>
      </c>
      <c r="H15" s="84" t="s">
        <v>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83">
        <v>3</v>
      </c>
      <c r="B16" s="84" t="s">
        <v>64</v>
      </c>
      <c r="C16" s="3"/>
      <c r="D16" s="83">
        <v>3</v>
      </c>
      <c r="E16" s="84" t="s">
        <v>65</v>
      </c>
      <c r="F16" s="3"/>
      <c r="G16" s="83">
        <v>3</v>
      </c>
      <c r="H16" s="84" t="s">
        <v>66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83">
        <v>4</v>
      </c>
      <c r="B17" s="84" t="s">
        <v>67</v>
      </c>
      <c r="C17" s="3"/>
      <c r="D17" s="83">
        <v>4</v>
      </c>
      <c r="E17" s="84" t="s">
        <v>68</v>
      </c>
      <c r="F17" s="3"/>
      <c r="G17" s="83">
        <v>4</v>
      </c>
      <c r="H17" s="84" t="s">
        <v>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83">
        <v>5</v>
      </c>
      <c r="B18" s="84" t="s">
        <v>70</v>
      </c>
      <c r="C18" s="3"/>
      <c r="D18" s="83">
        <v>5</v>
      </c>
      <c r="E18" s="84" t="s">
        <v>71</v>
      </c>
      <c r="F18" s="3"/>
      <c r="G18" s="83">
        <v>5</v>
      </c>
      <c r="H18" s="84" t="s">
        <v>72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83">
        <v>6</v>
      </c>
      <c r="B19" s="84" t="s">
        <v>73</v>
      </c>
      <c r="C19" s="3"/>
      <c r="D19" s="83">
        <v>6</v>
      </c>
      <c r="E19" s="84" t="s">
        <v>74</v>
      </c>
      <c r="F19" s="3"/>
      <c r="G19" s="83">
        <v>6</v>
      </c>
      <c r="H19" s="84" t="s">
        <v>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83">
        <v>7</v>
      </c>
      <c r="B20" s="84" t="s">
        <v>76</v>
      </c>
      <c r="C20" s="3"/>
      <c r="D20" s="83">
        <v>7</v>
      </c>
      <c r="E20" s="84" t="s">
        <v>77</v>
      </c>
      <c r="F20" s="3"/>
      <c r="G20" s="83">
        <v>7</v>
      </c>
      <c r="H20" s="84" t="s">
        <v>78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83">
        <v>8</v>
      </c>
      <c r="B21" s="84" t="s">
        <v>79</v>
      </c>
      <c r="C21" s="3"/>
      <c r="D21" s="83">
        <v>8</v>
      </c>
      <c r="E21" s="84" t="s">
        <v>80</v>
      </c>
      <c r="F21" s="3"/>
      <c r="G21" s="83">
        <v>8</v>
      </c>
      <c r="H21" s="84" t="s">
        <v>81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4">
      <c r="A22" s="105" t="s">
        <v>89</v>
      </c>
      <c r="B22" s="106" t="s">
        <v>44</v>
      </c>
      <c r="C22" s="3"/>
      <c r="D22" s="83">
        <v>9</v>
      </c>
      <c r="E22" s="84" t="s">
        <v>82</v>
      </c>
      <c r="F22" s="3"/>
      <c r="G22" s="83">
        <v>9</v>
      </c>
      <c r="H22" s="84" t="s">
        <v>83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Top="1" x14ac:dyDescent="0.35">
      <c r="A23" s="100"/>
      <c r="B23" s="102"/>
      <c r="C23" s="84"/>
      <c r="D23" s="83">
        <v>10</v>
      </c>
      <c r="E23" s="84" t="s">
        <v>84</v>
      </c>
      <c r="F23" s="3"/>
      <c r="G23" s="83">
        <v>10</v>
      </c>
      <c r="H23" s="108" t="s">
        <v>85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100"/>
      <c r="B24" s="102"/>
      <c r="C24" s="84"/>
      <c r="D24" s="83">
        <v>11</v>
      </c>
      <c r="E24" s="84" t="s">
        <v>86</v>
      </c>
      <c r="F24" s="3"/>
      <c r="G24" s="109" t="s">
        <v>89</v>
      </c>
      <c r="H24" s="84" t="s">
        <v>90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thickBot="1" x14ac:dyDescent="0.4">
      <c r="A25" s="100"/>
      <c r="B25" s="102"/>
      <c r="C25" s="3"/>
      <c r="D25" s="83">
        <v>12</v>
      </c>
      <c r="E25" s="84" t="s">
        <v>87</v>
      </c>
      <c r="F25" s="3"/>
      <c r="G25" s="86" t="s">
        <v>89</v>
      </c>
      <c r="H25" s="87" t="s">
        <v>91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thickTop="1" x14ac:dyDescent="0.35">
      <c r="A26" s="100"/>
      <c r="B26" s="102"/>
      <c r="C26" s="84"/>
      <c r="D26" s="107">
        <v>13</v>
      </c>
      <c r="E26" s="108" t="s">
        <v>88</v>
      </c>
      <c r="F26" s="3"/>
      <c r="G26" s="103"/>
      <c r="H26" s="102"/>
      <c r="I26" s="10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5">
      <c r="A27" s="100"/>
      <c r="B27" s="102"/>
      <c r="C27" s="84"/>
      <c r="D27" s="85" t="s">
        <v>89</v>
      </c>
      <c r="E27" s="84" t="s">
        <v>47</v>
      </c>
      <c r="F27" s="3"/>
      <c r="G27" s="100"/>
      <c r="H27" s="102"/>
      <c r="I27" s="10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100"/>
      <c r="B28" s="102"/>
      <c r="C28" s="3"/>
      <c r="D28" s="85" t="s">
        <v>89</v>
      </c>
      <c r="E28" s="84" t="s">
        <v>101</v>
      </c>
      <c r="F28" s="3"/>
      <c r="G28" s="100"/>
      <c r="H28" s="102"/>
      <c r="I28" s="10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Bot="1" x14ac:dyDescent="0.4">
      <c r="A29" s="100"/>
      <c r="B29" s="102"/>
      <c r="C29" s="3"/>
      <c r="D29" s="86" t="s">
        <v>89</v>
      </c>
      <c r="E29" s="84" t="s">
        <v>102</v>
      </c>
      <c r="F29" s="3"/>
      <c r="G29" s="100"/>
      <c r="H29" s="102"/>
      <c r="I29" s="10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thickTop="1" x14ac:dyDescent="0.3">
      <c r="A30" s="101"/>
      <c r="B30" s="102"/>
      <c r="C30" s="102"/>
      <c r="D30" s="101"/>
      <c r="E30" s="104"/>
      <c r="F30" s="102"/>
      <c r="G30" s="101"/>
      <c r="H30" s="102"/>
      <c r="I30" s="10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35">
      <c r="A31" s="5" t="s">
        <v>92</v>
      </c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35">
      <c r="A32" s="5"/>
      <c r="B32" s="77" t="s">
        <v>93</v>
      </c>
      <c r="C32" s="3"/>
      <c r="D32" s="138" t="s">
        <v>40</v>
      </c>
      <c r="E32" s="1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79" t="s">
        <v>43</v>
      </c>
      <c r="B33" s="139" t="s">
        <v>58</v>
      </c>
      <c r="C33" s="111"/>
      <c r="D33" s="134" t="s">
        <v>55</v>
      </c>
      <c r="E33" s="14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79" t="s">
        <v>45</v>
      </c>
      <c r="B34" s="139" t="s">
        <v>87</v>
      </c>
      <c r="C34" s="111"/>
      <c r="D34" s="134" t="s">
        <v>46</v>
      </c>
      <c r="E34" s="14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79" t="s">
        <v>48</v>
      </c>
      <c r="B35" s="139" t="s">
        <v>78</v>
      </c>
      <c r="C35" s="111"/>
      <c r="D35" s="143" t="s">
        <v>100</v>
      </c>
      <c r="E35" s="14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79" t="s">
        <v>50</v>
      </c>
      <c r="B36" s="139" t="s">
        <v>94</v>
      </c>
      <c r="C36" s="111"/>
      <c r="D36" s="99" t="s">
        <v>18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79" t="s">
        <v>51</v>
      </c>
      <c r="B37" s="139" t="s">
        <v>95</v>
      </c>
      <c r="C37" s="111"/>
      <c r="D37" s="134" t="s">
        <v>52</v>
      </c>
      <c r="E37" s="14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88"/>
      <c r="B38" s="140"/>
      <c r="C38" s="141"/>
      <c r="D38" s="145"/>
      <c r="E38" s="141"/>
      <c r="F38" s="80"/>
      <c r="G38" s="80"/>
      <c r="H38" s="8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3">
      <c r="A39" s="3"/>
      <c r="B39" s="3"/>
      <c r="C39" s="146" t="s">
        <v>93</v>
      </c>
      <c r="D39" s="147"/>
      <c r="E39" s="147"/>
      <c r="F39" s="147"/>
      <c r="G39" s="146" t="s">
        <v>40</v>
      </c>
      <c r="H39" s="14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35">
      <c r="A40" s="144" t="s">
        <v>96</v>
      </c>
      <c r="B40" s="111"/>
      <c r="C40" s="134" t="s">
        <v>67</v>
      </c>
      <c r="D40" s="111"/>
      <c r="E40" s="111"/>
      <c r="F40" s="111"/>
      <c r="G40" s="134" t="s">
        <v>55</v>
      </c>
      <c r="H40" s="111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customHeight="1" x14ac:dyDescent="0.35">
      <c r="A41" s="144" t="s">
        <v>97</v>
      </c>
      <c r="B41" s="111"/>
      <c r="C41" s="134" t="s">
        <v>70</v>
      </c>
      <c r="D41" s="111"/>
      <c r="E41" s="111"/>
      <c r="F41" s="111"/>
      <c r="G41" s="134" t="s">
        <v>55</v>
      </c>
      <c r="H41" s="11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3">
      <c r="A42" s="80"/>
      <c r="B42" s="80"/>
      <c r="C42" s="80"/>
      <c r="D42" s="80"/>
      <c r="E42" s="80"/>
      <c r="F42" s="80"/>
      <c r="G42" s="80"/>
      <c r="H42" s="8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37">
    <mergeCell ref="A40:B40"/>
    <mergeCell ref="A41:B41"/>
    <mergeCell ref="D38:E38"/>
    <mergeCell ref="C39:F39"/>
    <mergeCell ref="G39:H39"/>
    <mergeCell ref="C40:F40"/>
    <mergeCell ref="G40:H40"/>
    <mergeCell ref="C41:F41"/>
    <mergeCell ref="G41:H41"/>
    <mergeCell ref="D11:E11"/>
    <mergeCell ref="D32:E32"/>
    <mergeCell ref="B37:C37"/>
    <mergeCell ref="B38:C38"/>
    <mergeCell ref="B33:C33"/>
    <mergeCell ref="D33:E33"/>
    <mergeCell ref="B34:C34"/>
    <mergeCell ref="D34:E34"/>
    <mergeCell ref="B35:C35"/>
    <mergeCell ref="B36:C36"/>
    <mergeCell ref="D37:E37"/>
    <mergeCell ref="D35:E35"/>
    <mergeCell ref="G9:H9"/>
    <mergeCell ref="G10:H10"/>
    <mergeCell ref="G11:H11"/>
    <mergeCell ref="A5:C5"/>
    <mergeCell ref="D6:E6"/>
    <mergeCell ref="G6:H6"/>
    <mergeCell ref="B7:C7"/>
    <mergeCell ref="D7:E7"/>
    <mergeCell ref="G7:H7"/>
    <mergeCell ref="B8:C8"/>
    <mergeCell ref="D8:E8"/>
    <mergeCell ref="B9:C9"/>
    <mergeCell ref="D9:E9"/>
    <mergeCell ref="B10:C10"/>
    <mergeCell ref="D10:E10"/>
    <mergeCell ref="B11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Merilin Must</cp:lastModifiedBy>
  <dcterms:created xsi:type="dcterms:W3CDTF">2003-10-17T15:08:06Z</dcterms:created>
  <dcterms:modified xsi:type="dcterms:W3CDTF">2023-04-04T09:19:04Z</dcterms:modified>
</cp:coreProperties>
</file>