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A3B2F535-86F7-4E8B-A78F-A9850E67BFE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jakava" sheetId="1" r:id="rId1"/>
    <sheet name="Tabel" sheetId="2" r:id="rId2"/>
    <sheet name="Kokkuvõ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+NsQtwIYNb/SfG5z9SozWlgibnZ4ekjNzT2gLNF7yo="/>
    </ext>
  </extLst>
</workbook>
</file>

<file path=xl/calcChain.xml><?xml version="1.0" encoding="utf-8"?>
<calcChain xmlns="http://schemas.openxmlformats.org/spreadsheetml/2006/main">
  <c r="H13" i="3" l="1"/>
  <c r="E13" i="3"/>
  <c r="B13" i="3"/>
  <c r="A3" i="3"/>
  <c r="A2" i="3"/>
  <c r="A1" i="3"/>
  <c r="I20" i="2"/>
  <c r="H19" i="2"/>
  <c r="I19" i="2" s="1"/>
  <c r="J18" i="2"/>
  <c r="I17" i="2"/>
  <c r="H16" i="2"/>
  <c r="I16" i="2" s="1"/>
  <c r="J15" i="2"/>
  <c r="I14" i="2"/>
  <c r="H13" i="2"/>
  <c r="I13" i="2" s="1"/>
  <c r="J12" i="2"/>
  <c r="I11" i="2"/>
  <c r="H10" i="2"/>
  <c r="I10" i="2" s="1"/>
  <c r="J9" i="2"/>
  <c r="I8" i="2"/>
  <c r="H7" i="2"/>
  <c r="J6" i="2"/>
  <c r="A3" i="2"/>
  <c r="H2" i="2"/>
  <c r="G2" i="3" s="1"/>
  <c r="G2" i="2"/>
  <c r="E2" i="3" s="1"/>
  <c r="A2" i="2"/>
  <c r="A1" i="2"/>
  <c r="D15" i="1"/>
  <c r="D16" i="1" s="1"/>
  <c r="D17" i="1" s="1"/>
  <c r="A15" i="1"/>
  <c r="A16" i="1" s="1"/>
  <c r="A17" i="1" s="1"/>
  <c r="A19" i="1" s="1"/>
  <c r="D14" i="1"/>
  <c r="A14" i="1"/>
  <c r="A12" i="1"/>
  <c r="D9" i="1"/>
  <c r="D10" i="1" s="1"/>
  <c r="D11" i="1" s="1"/>
  <c r="D8" i="1"/>
  <c r="A8" i="1"/>
  <c r="A9" i="1" s="1"/>
  <c r="A10" i="1" s="1"/>
  <c r="A11" i="1" s="1"/>
  <c r="I21" i="2" l="1"/>
  <c r="H21" i="2"/>
  <c r="I7" i="2"/>
  <c r="G21" i="2" l="1"/>
</calcChain>
</file>

<file path=xl/sharedStrings.xml><?xml version="1.0" encoding="utf-8"?>
<sst xmlns="http://schemas.openxmlformats.org/spreadsheetml/2006/main" count="180" uniqueCount="119">
  <si>
    <t>2023 EESTI KARIKAVÕISTLUSED KÄSIPALLIS</t>
  </si>
  <si>
    <t>NEIDUDE C KLASS</t>
  </si>
  <si>
    <t>sündinud 2009-2011</t>
  </si>
  <si>
    <t>18.11.-19.11.2023</t>
  </si>
  <si>
    <t>TAPA</t>
  </si>
  <si>
    <t>Mänguaeg 2×20 min</t>
  </si>
  <si>
    <t>Tapa valla Spordikeskus</t>
  </si>
  <si>
    <t>Kell</t>
  </si>
  <si>
    <t>Mäng</t>
  </si>
  <si>
    <t>Paus</t>
  </si>
  <si>
    <t>Nr.</t>
  </si>
  <si>
    <t>Võistkond</t>
  </si>
  <si>
    <t>Tulemus</t>
  </si>
  <si>
    <t>SK Tapa/Tapa valla SK</t>
  </si>
  <si>
    <t>Käsipalliklubi Mella 2</t>
  </si>
  <si>
    <t>-</t>
  </si>
  <si>
    <t>15</t>
  </si>
  <si>
    <t>Käsipalliklubi Mella 1</t>
  </si>
  <si>
    <t>HC Pärnu/Paikuse</t>
  </si>
  <si>
    <t>8</t>
  </si>
  <si>
    <t>HC Tabasalu</t>
  </si>
  <si>
    <t>19</t>
  </si>
  <si>
    <t>30</t>
  </si>
  <si>
    <t>12</t>
  </si>
  <si>
    <t>11</t>
  </si>
  <si>
    <t>28</t>
  </si>
  <si>
    <t>AUTASUSTAMINE</t>
  </si>
  <si>
    <t>VÕISTKOND</t>
  </si>
  <si>
    <t>V – VAHE</t>
  </si>
  <si>
    <t>PUNKTE</t>
  </si>
  <si>
    <t>KOHT</t>
  </si>
  <si>
    <t>KÄSIPALLIKLUBI MELLA 2</t>
  </si>
  <si>
    <t>KÄSIPALLIKLUBI MELLA 1</t>
  </si>
  <si>
    <t>HC TABASALU</t>
  </si>
  <si>
    <t>SK TAPA/TAPA VALLA SPORDIKOOL</t>
  </si>
  <si>
    <t>HC PÄRNU/PAIKUSE</t>
  </si>
  <si>
    <t>Paremusjärjestus</t>
  </si>
  <si>
    <t>Võistkonna nimi</t>
  </si>
  <si>
    <t>Klubi nimi</t>
  </si>
  <si>
    <t>Treener(id)</t>
  </si>
  <si>
    <t>1.</t>
  </si>
  <si>
    <t xml:space="preserve">Käsipalliklubi Mella </t>
  </si>
  <si>
    <t>2.</t>
  </si>
  <si>
    <t>Cristlin Kuldmaa</t>
  </si>
  <si>
    <t>3.</t>
  </si>
  <si>
    <t>Jelizaveta Petrunina</t>
  </si>
  <si>
    <t>4.</t>
  </si>
  <si>
    <t>SK Tapa/Tapa Valla Spordikool</t>
  </si>
  <si>
    <t xml:space="preserve">Marjette Maie Müntser, Mare Neps </t>
  </si>
  <si>
    <t>5.</t>
  </si>
  <si>
    <t>Toomas Heinla</t>
  </si>
  <si>
    <t>I</t>
  </si>
  <si>
    <t>II</t>
  </si>
  <si>
    <t>III</t>
  </si>
  <si>
    <t>Vlada Kopytovskaja</t>
  </si>
  <si>
    <t>Elli Boberg</t>
  </si>
  <si>
    <t xml:space="preserve">Milana Neiman </t>
  </si>
  <si>
    <t>Violeta Martsõnkevitš</t>
  </si>
  <si>
    <t>Lili Boberg</t>
  </si>
  <si>
    <t xml:space="preserve">Emilia Bulavkina </t>
  </si>
  <si>
    <t>Eva Lillepea</t>
  </si>
  <si>
    <t xml:space="preserve">Sofia Štšerbakova </t>
  </si>
  <si>
    <t xml:space="preserve">Ekaterina Sidortsova </t>
  </si>
  <si>
    <t>Kerli Tohver</t>
  </si>
  <si>
    <t>Kamila Dmitrenko</t>
  </si>
  <si>
    <t xml:space="preserve">Margo Orlova </t>
  </si>
  <si>
    <t>Kertu Kopti</t>
  </si>
  <si>
    <t>Anna-Alia Aivazova</t>
  </si>
  <si>
    <t>Laura Antonova</t>
  </si>
  <si>
    <t xml:space="preserve">Minna Maria Piel </t>
  </si>
  <si>
    <t xml:space="preserve">Nicole Kolomijets </t>
  </si>
  <si>
    <t xml:space="preserve">Arina Jermolova </t>
  </si>
  <si>
    <t xml:space="preserve">Simonee Linnas </t>
  </si>
  <si>
    <t xml:space="preserve">Diana Dobrodejeva </t>
  </si>
  <si>
    <t>Polina Trei</t>
  </si>
  <si>
    <t xml:space="preserve">Simona Kull </t>
  </si>
  <si>
    <t>Dina Voinova</t>
  </si>
  <si>
    <t xml:space="preserve">Luiisa Marii Aasna </t>
  </si>
  <si>
    <t xml:space="preserve">Amelia Munteanu </t>
  </si>
  <si>
    <t xml:space="preserve">Sofia Latyshova </t>
  </si>
  <si>
    <t>Emili Roosimets</t>
  </si>
  <si>
    <t xml:space="preserve">Kira Smirnova </t>
  </si>
  <si>
    <t>Kristina Fedorova</t>
  </si>
  <si>
    <t xml:space="preserve">Melani Laats </t>
  </si>
  <si>
    <t xml:space="preserve">Maria Zaitseva </t>
  </si>
  <si>
    <t xml:space="preserve">Eva Karchebnaya </t>
  </si>
  <si>
    <t xml:space="preserve">Marilin Männa </t>
  </si>
  <si>
    <t xml:space="preserve">Kristina Zagamula </t>
  </si>
  <si>
    <t xml:space="preserve">Karolina Verner </t>
  </si>
  <si>
    <t>Liisa Lepp</t>
  </si>
  <si>
    <t>Karolina Past</t>
  </si>
  <si>
    <t xml:space="preserve">Jekaterina Koroljova </t>
  </si>
  <si>
    <t xml:space="preserve">Saara-Maria Podar </t>
  </si>
  <si>
    <t xml:space="preserve">Arina Petrova </t>
  </si>
  <si>
    <t xml:space="preserve">Anastasia Trjuh </t>
  </si>
  <si>
    <t xml:space="preserve">Jekaterina Taranenko </t>
  </si>
  <si>
    <t>Jelizaveta Ryabokin</t>
  </si>
  <si>
    <t>Alina Moler</t>
  </si>
  <si>
    <t xml:space="preserve">Kristina Garanina </t>
  </si>
  <si>
    <t>Darja Rovnina</t>
  </si>
  <si>
    <t xml:space="preserve">Aysel Kuznetsova </t>
  </si>
  <si>
    <t>Karolina Lvova</t>
  </si>
  <si>
    <t>Treener:</t>
  </si>
  <si>
    <t xml:space="preserve">Jelena Mihailova </t>
  </si>
  <si>
    <t xml:space="preserve">Cristlin Kuldmaa </t>
  </si>
  <si>
    <t xml:space="preserve">Ella Kungurtseva </t>
  </si>
  <si>
    <t>Võistkondade parimad mängijad:</t>
  </si>
  <si>
    <t>Mängija nimi</t>
  </si>
  <si>
    <t>Aysel Kuznetsova</t>
  </si>
  <si>
    <t>Kristina Zagamula</t>
  </si>
  <si>
    <t>Karoliina Kozlovski</t>
  </si>
  <si>
    <t>Jana-Ly Miil</t>
  </si>
  <si>
    <t>Turniiri parim mängija:</t>
  </si>
  <si>
    <t>Margo Orlova</t>
  </si>
  <si>
    <t>Turniiri parim väravavaht:</t>
  </si>
  <si>
    <t>Spordiklubi Tapa</t>
  </si>
  <si>
    <t>Jelena Mihailova, Ella Kungurtseva</t>
  </si>
  <si>
    <t>Kristina Bahhurinskaja</t>
  </si>
  <si>
    <t xml:space="preserve">Elizaveta Klimova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</si>
</sst>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34" x14ac:knownFonts="1">
    <font>
      <sz val="10"/>
      <color rgb="FF000000"/>
      <name val="Arial"/>
      <scheme val="minor"/>
    </font>
    <font>
      <b/>
      <sz val="14"/>
      <color theme="1"/>
      <name val="Cambria"/>
      <family val="1"/>
      <charset val="186"/>
    </font>
    <font>
      <b/>
      <sz val="14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mbria"/>
      <family val="1"/>
      <charset val="186"/>
    </font>
    <font>
      <sz val="12"/>
      <color theme="1"/>
      <name val="Calibri"/>
      <family val="2"/>
      <charset val="186"/>
    </font>
    <font>
      <sz val="10"/>
      <color theme="1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2"/>
      <color theme="1"/>
      <name val="Calibri"/>
      <family val="2"/>
      <charset val="186"/>
    </font>
    <font>
      <b/>
      <sz val="11"/>
      <color theme="1"/>
      <name val="Cambria"/>
      <family val="1"/>
      <charset val="186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name val="Arial"/>
      <family val="2"/>
      <charset val="186"/>
    </font>
    <font>
      <sz val="9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Calibri"/>
      <family val="2"/>
      <charset val="186"/>
    </font>
    <font>
      <sz val="14"/>
      <color theme="1"/>
      <name val="Calibri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Arial Narrow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 Narrow"/>
      <family val="2"/>
      <charset val="186"/>
    </font>
    <font>
      <b/>
      <sz val="16"/>
      <color theme="1"/>
      <name val="Book Antiqua"/>
      <family val="1"/>
      <charset val="186"/>
    </font>
    <font>
      <sz val="9"/>
      <color rgb="FFDD0806"/>
      <name val="Merriweather"/>
    </font>
    <font>
      <u/>
      <sz val="11"/>
      <color theme="1"/>
      <name val="Calibri"/>
      <family val="2"/>
      <charset val="186"/>
    </font>
    <font>
      <u/>
      <sz val="12"/>
      <color theme="1"/>
      <name val="Calibri"/>
      <family val="2"/>
      <charset val="186"/>
    </font>
    <font>
      <i/>
      <u/>
      <sz val="9"/>
      <color theme="1"/>
      <name val="Calibri"/>
      <family val="2"/>
      <charset val="186"/>
    </font>
    <font>
      <i/>
      <u/>
      <sz val="9"/>
      <color theme="1"/>
      <name val="Calibri"/>
      <family val="2"/>
      <charset val="186"/>
    </font>
    <font>
      <u/>
      <sz val="10"/>
      <color theme="1"/>
      <name val="Calibri"/>
      <family val="2"/>
      <charset val="186"/>
    </font>
    <font>
      <i/>
      <u/>
      <sz val="10"/>
      <color theme="1"/>
      <name val="Calibri"/>
      <family val="2"/>
      <charset val="186"/>
    </font>
    <font>
      <b/>
      <i/>
      <sz val="16"/>
      <color theme="1"/>
      <name val="Garamond"/>
      <family val="1"/>
      <charset val="186"/>
    </font>
    <font>
      <i/>
      <u/>
      <sz val="9"/>
      <color theme="1"/>
      <name val="Calibri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lightUp">
        <fgColor theme="1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49" fontId="6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20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0" fontId="14" fillId="0" borderId="0" xfId="0" applyFont="1"/>
    <xf numFmtId="20" fontId="11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49" fontId="11" fillId="0" borderId="17" xfId="0" applyNumberFormat="1" applyFont="1" applyBorder="1" applyAlignment="1">
      <alignment horizontal="center"/>
    </xf>
    <xf numFmtId="49" fontId="11" fillId="0" borderId="18" xfId="0" applyNumberFormat="1" applyFont="1" applyBorder="1" applyAlignment="1">
      <alignment horizontal="center"/>
    </xf>
    <xf numFmtId="0" fontId="13" fillId="0" borderId="3" xfId="0" applyFont="1" applyBorder="1"/>
    <xf numFmtId="0" fontId="3" fillId="0" borderId="3" xfId="0" applyFont="1" applyBorder="1"/>
    <xf numFmtId="20" fontId="11" fillId="0" borderId="19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20" fontId="11" fillId="0" borderId="22" xfId="0" applyNumberFormat="1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49" fontId="11" fillId="0" borderId="26" xfId="0" applyNumberFormat="1" applyFont="1" applyBorder="1" applyAlignment="1">
      <alignment horizontal="center"/>
    </xf>
    <xf numFmtId="2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49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/>
    <xf numFmtId="0" fontId="19" fillId="0" borderId="36" xfId="0" applyFont="1" applyBorder="1"/>
    <xf numFmtId="0" fontId="17" fillId="0" borderId="35" xfId="0" applyFont="1" applyBorder="1" applyAlignment="1">
      <alignment horizontal="center"/>
    </xf>
    <xf numFmtId="0" fontId="17" fillId="0" borderId="35" xfId="0" applyFont="1" applyBorder="1"/>
    <xf numFmtId="0" fontId="17" fillId="0" borderId="1" xfId="0" applyFont="1" applyBorder="1"/>
    <xf numFmtId="0" fontId="17" fillId="0" borderId="44" xfId="0" applyFont="1" applyBorder="1" applyAlignment="1">
      <alignment horizontal="center"/>
    </xf>
    <xf numFmtId="0" fontId="17" fillId="0" borderId="44" xfId="0" applyFont="1" applyBorder="1"/>
    <xf numFmtId="0" fontId="17" fillId="0" borderId="45" xfId="0" applyFont="1" applyBorder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49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53" xfId="0" applyFont="1" applyBorder="1"/>
    <xf numFmtId="0" fontId="17" fillId="0" borderId="54" xfId="0" applyFont="1" applyBorder="1"/>
    <xf numFmtId="0" fontId="22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24" fillId="0" borderId="0" xfId="0" applyFont="1"/>
    <xf numFmtId="0" fontId="25" fillId="0" borderId="0" xfId="0" applyFont="1"/>
    <xf numFmtId="0" fontId="27" fillId="0" borderId="0" xfId="0" applyFont="1"/>
    <xf numFmtId="0" fontId="3" fillId="0" borderId="0" xfId="0" applyFont="1" applyAlignment="1">
      <alignment horizontal="right"/>
    </xf>
    <xf numFmtId="0" fontId="3" fillId="0" borderId="56" xfId="0" applyFont="1" applyBorder="1"/>
    <xf numFmtId="0" fontId="29" fillId="0" borderId="57" xfId="0" applyFont="1" applyBorder="1" applyAlignment="1">
      <alignment horizontal="center"/>
    </xf>
    <xf numFmtId="0" fontId="3" fillId="0" borderId="58" xfId="0" applyFont="1" applyBorder="1"/>
    <xf numFmtId="0" fontId="11" fillId="0" borderId="59" xfId="0" applyFont="1" applyBorder="1" applyAlignment="1">
      <alignment horizontal="center"/>
    </xf>
    <xf numFmtId="0" fontId="3" fillId="0" borderId="60" xfId="0" applyFont="1" applyBorder="1"/>
    <xf numFmtId="0" fontId="11" fillId="0" borderId="61" xfId="0" applyFont="1" applyBorder="1" applyAlignment="1">
      <alignment horizontal="center"/>
    </xf>
    <xf numFmtId="0" fontId="3" fillId="0" borderId="62" xfId="0" applyFont="1" applyBorder="1"/>
    <xf numFmtId="0" fontId="3" fillId="0" borderId="59" xfId="0" applyFont="1" applyBorder="1" applyAlignment="1">
      <alignment horizontal="right"/>
    </xf>
    <xf numFmtId="0" fontId="3" fillId="0" borderId="63" xfId="0" applyFont="1" applyBorder="1" applyAlignment="1">
      <alignment horizontal="right"/>
    </xf>
    <xf numFmtId="0" fontId="3" fillId="0" borderId="64" xfId="0" applyFont="1" applyBorder="1"/>
    <xf numFmtId="0" fontId="3" fillId="0" borderId="56" xfId="0" applyFont="1" applyBorder="1" applyAlignment="1">
      <alignment horizontal="right"/>
    </xf>
    <xf numFmtId="0" fontId="31" fillId="2" borderId="66" xfId="0" applyFont="1" applyFill="1" applyBorder="1" applyAlignment="1">
      <alignment horizontal="center"/>
    </xf>
    <xf numFmtId="0" fontId="32" fillId="2" borderId="67" xfId="0" applyFont="1" applyFill="1" applyBorder="1" applyAlignment="1">
      <alignment horizontal="center"/>
    </xf>
    <xf numFmtId="0" fontId="32" fillId="2" borderId="68" xfId="0" applyFont="1" applyFill="1" applyBorder="1" applyAlignment="1">
      <alignment horizontal="center"/>
    </xf>
    <xf numFmtId="0" fontId="31" fillId="2" borderId="69" xfId="0" applyFont="1" applyFill="1" applyBorder="1" applyAlignment="1">
      <alignment horizontal="center"/>
    </xf>
    <xf numFmtId="0" fontId="32" fillId="2" borderId="70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3" fillId="0" borderId="72" xfId="0" applyFont="1" applyBorder="1"/>
    <xf numFmtId="0" fontId="3" fillId="0" borderId="73" xfId="0" applyFont="1" applyBorder="1"/>
    <xf numFmtId="0" fontId="3" fillId="0" borderId="74" xfId="0" applyFont="1" applyBorder="1" applyAlignment="1">
      <alignment horizontal="right"/>
    </xf>
    <xf numFmtId="0" fontId="3" fillId="0" borderId="75" xfId="0" applyFont="1" applyBorder="1"/>
    <xf numFmtId="0" fontId="3" fillId="0" borderId="76" xfId="0" applyFont="1" applyBorder="1"/>
    <xf numFmtId="0" fontId="11" fillId="0" borderId="76" xfId="0" applyFont="1" applyBorder="1" applyAlignment="1">
      <alignment horizontal="center"/>
    </xf>
    <xf numFmtId="0" fontId="11" fillId="0" borderId="6" xfId="0" applyFont="1" applyBorder="1" applyAlignment="1">
      <alignment horizontal="left" indent="1"/>
    </xf>
    <xf numFmtId="0" fontId="11" fillId="0" borderId="7" xfId="0" applyFont="1" applyBorder="1" applyAlignment="1">
      <alignment horizontal="left" indent="1"/>
    </xf>
    <xf numFmtId="0" fontId="11" fillId="0" borderId="20" xfId="0" applyFont="1" applyBorder="1" applyAlignment="1">
      <alignment horizontal="left" indent="1"/>
    </xf>
    <xf numFmtId="0" fontId="11" fillId="0" borderId="21" xfId="0" applyFont="1" applyBorder="1" applyAlignment="1">
      <alignment horizontal="left" indent="1"/>
    </xf>
    <xf numFmtId="0" fontId="11" fillId="0" borderId="23" xfId="0" applyFont="1" applyBorder="1" applyAlignment="1">
      <alignment horizontal="left" indent="1"/>
    </xf>
    <xf numFmtId="0" fontId="11" fillId="0" borderId="25" xfId="0" applyFont="1" applyBorder="1" applyAlignment="1">
      <alignment horizontal="left" indent="1"/>
    </xf>
    <xf numFmtId="164" fontId="9" fillId="0" borderId="0" xfId="0" applyNumberFormat="1" applyFont="1" applyAlignment="1">
      <alignment horizontal="left"/>
    </xf>
    <xf numFmtId="0" fontId="0" fillId="0" borderId="0" xfId="0"/>
    <xf numFmtId="0" fontId="10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164" fontId="9" fillId="0" borderId="3" xfId="0" applyNumberFormat="1" applyFont="1" applyBorder="1" applyAlignment="1">
      <alignment horizontal="left"/>
    </xf>
    <xf numFmtId="0" fontId="20" fillId="0" borderId="37" xfId="0" applyFont="1" applyBorder="1" applyAlignment="1">
      <alignment horizontal="center" vertical="center"/>
    </xf>
    <xf numFmtId="0" fontId="12" fillId="0" borderId="40" xfId="0" applyFont="1" applyBorder="1"/>
    <xf numFmtId="0" fontId="21" fillId="0" borderId="38" xfId="0" applyFont="1" applyBorder="1" applyAlignment="1">
      <alignment horizontal="center" vertical="center"/>
    </xf>
    <xf numFmtId="0" fontId="12" fillId="0" borderId="41" xfId="0" applyFont="1" applyBorder="1"/>
    <xf numFmtId="0" fontId="12" fillId="0" borderId="46" xfId="0" applyFont="1" applyBorder="1"/>
    <xf numFmtId="0" fontId="20" fillId="0" borderId="33" xfId="0" applyFont="1" applyBorder="1" applyAlignment="1">
      <alignment horizontal="center" vertical="center"/>
    </xf>
    <xf numFmtId="0" fontId="12" fillId="0" borderId="52" xfId="0" applyFont="1" applyBorder="1"/>
    <xf numFmtId="0" fontId="21" fillId="0" borderId="48" xfId="0" applyFont="1" applyBorder="1" applyAlignment="1">
      <alignment horizontal="center" vertical="center"/>
    </xf>
    <xf numFmtId="0" fontId="12" fillId="0" borderId="55" xfId="0" applyFont="1" applyBorder="1"/>
    <xf numFmtId="0" fontId="17" fillId="0" borderId="47" xfId="0" applyFont="1" applyBorder="1" applyAlignment="1">
      <alignment horizontal="center" vertical="center"/>
    </xf>
    <xf numFmtId="0" fontId="12" fillId="0" borderId="39" xfId="0" applyFont="1" applyBorder="1"/>
    <xf numFmtId="0" fontId="12" fillId="0" borderId="42" xfId="0" applyFont="1" applyBorder="1"/>
    <xf numFmtId="0" fontId="33" fillId="0" borderId="77" xfId="0" applyFont="1" applyBorder="1" applyAlignment="1">
      <alignment horizontal="left" vertical="center" wrapText="1" indent="1"/>
    </xf>
    <xf numFmtId="0" fontId="33" fillId="0" borderId="78" xfId="0" applyFont="1" applyBorder="1" applyAlignment="1">
      <alignment horizontal="left" vertical="center" wrapText="1" indent="1"/>
    </xf>
    <xf numFmtId="0" fontId="33" fillId="0" borderId="79" xfId="0" applyFont="1" applyBorder="1" applyAlignment="1">
      <alignment horizontal="left" vertical="center" wrapText="1" indent="1"/>
    </xf>
    <xf numFmtId="0" fontId="12" fillId="0" borderId="51" xfId="0" applyFont="1" applyBorder="1"/>
    <xf numFmtId="0" fontId="33" fillId="0" borderId="77" xfId="0" applyFont="1" applyBorder="1" applyAlignment="1">
      <alignment horizontal="left" vertical="center" indent="1"/>
    </xf>
    <xf numFmtId="0" fontId="33" fillId="0" borderId="78" xfId="0" applyFont="1" applyBorder="1" applyAlignment="1">
      <alignment horizontal="left" vertical="center" indent="1"/>
    </xf>
    <xf numFmtId="0" fontId="33" fillId="0" borderId="80" xfId="0" applyFont="1" applyBorder="1" applyAlignment="1">
      <alignment horizontal="left" vertical="center" indent="1"/>
    </xf>
    <xf numFmtId="0" fontId="12" fillId="0" borderId="43" xfId="0" applyFont="1" applyBorder="1"/>
    <xf numFmtId="0" fontId="18" fillId="0" borderId="29" xfId="0" applyFont="1" applyBorder="1" applyAlignment="1">
      <alignment horizontal="center" vertical="center"/>
    </xf>
    <xf numFmtId="0" fontId="12" fillId="0" borderId="30" xfId="0" applyFont="1" applyBorder="1"/>
    <xf numFmtId="0" fontId="17" fillId="0" borderId="32" xfId="0" applyFont="1" applyBorder="1" applyAlignment="1">
      <alignment horizontal="center" vertical="center"/>
    </xf>
    <xf numFmtId="0" fontId="3" fillId="0" borderId="0" xfId="0" applyFont="1"/>
    <xf numFmtId="0" fontId="23" fillId="0" borderId="0" xfId="0" applyFont="1"/>
    <xf numFmtId="0" fontId="26" fillId="0" borderId="0" xfId="0" applyFont="1" applyAlignment="1">
      <alignment horizontal="left"/>
    </xf>
    <xf numFmtId="0" fontId="28" fillId="0" borderId="0" xfId="0" applyFont="1"/>
    <xf numFmtId="0" fontId="25" fillId="0" borderId="0" xfId="0" applyFont="1"/>
    <xf numFmtId="0" fontId="3" fillId="0" borderId="0" xfId="0" applyFont="1" applyAlignment="1">
      <alignment horizontal="left"/>
    </xf>
    <xf numFmtId="0" fontId="5" fillId="0" borderId="56" xfId="0" applyFont="1" applyBorder="1" applyAlignment="1">
      <alignment horizontal="left"/>
    </xf>
    <xf numFmtId="0" fontId="12" fillId="0" borderId="56" xfId="0" applyFont="1" applyBorder="1"/>
    <xf numFmtId="0" fontId="3" fillId="0" borderId="0" xfId="0" applyFont="1" applyAlignment="1">
      <alignment horizontal="right"/>
    </xf>
    <xf numFmtId="0" fontId="5" fillId="0" borderId="56" xfId="0" applyFont="1" applyBorder="1"/>
    <xf numFmtId="0" fontId="30" fillId="0" borderId="65" xfId="0" applyFont="1" applyBorder="1"/>
    <xf numFmtId="0" fontId="12" fillId="0" borderId="6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" workbookViewId="0">
      <selection activeCell="O17" sqref="O17"/>
    </sheetView>
  </sheetViews>
  <sheetFormatPr defaultColWidth="12.6328125" defaultRowHeight="15" customHeight="1" x14ac:dyDescent="0.25"/>
  <cols>
    <col min="1" max="1" width="7.90625" customWidth="1"/>
    <col min="2" max="3" width="7.453125" hidden="1" customWidth="1"/>
    <col min="4" max="4" width="5.36328125" customWidth="1"/>
    <col min="5" max="6" width="24.6328125" customWidth="1"/>
    <col min="7" max="7" width="3.453125" customWidth="1"/>
    <col min="8" max="8" width="6.6328125" customWidth="1"/>
    <col min="9" max="9" width="3.453125" customWidth="1"/>
    <col min="10" max="10" width="6.6328125" customWidth="1"/>
    <col min="11" max="11" width="5.6328125" customWidth="1"/>
    <col min="12" max="14" width="8.90625" customWidth="1"/>
    <col min="15" max="16" width="19.90625" customWidth="1"/>
    <col min="17" max="21" width="8.90625" customWidth="1"/>
    <col min="22" max="22" width="29.90625" customWidth="1"/>
    <col min="23" max="26" width="8" customWidth="1"/>
  </cols>
  <sheetData>
    <row r="1" spans="1:26" ht="18.75" customHeight="1" x14ac:dyDescent="0.4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5">
      <c r="A2" s="4" t="s">
        <v>1</v>
      </c>
      <c r="B2" s="4"/>
      <c r="C2" s="4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5">
      <c r="A3" s="7" t="s">
        <v>2</v>
      </c>
      <c r="B3" s="8"/>
      <c r="C3" s="8"/>
      <c r="D3" s="5"/>
      <c r="E3" s="5"/>
      <c r="F3" s="9" t="s">
        <v>3</v>
      </c>
      <c r="G3" s="10" t="s">
        <v>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 x14ac:dyDescent="0.35">
      <c r="A4" s="11"/>
      <c r="B4" s="11"/>
      <c r="C4" s="11"/>
      <c r="D4" s="11"/>
      <c r="E4" s="12" t="s">
        <v>5</v>
      </c>
      <c r="F4" s="11"/>
      <c r="G4" s="11"/>
      <c r="H4" s="11"/>
      <c r="I4" s="11"/>
      <c r="J4" s="9" t="s">
        <v>6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7" customHeight="1" x14ac:dyDescent="0.3">
      <c r="A5" s="109">
        <v>45248</v>
      </c>
      <c r="B5" s="110"/>
      <c r="C5" s="110"/>
      <c r="D5" s="110"/>
      <c r="E5" s="1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x14ac:dyDescent="0.35">
      <c r="A6" s="13" t="s">
        <v>7</v>
      </c>
      <c r="B6" s="14" t="s">
        <v>8</v>
      </c>
      <c r="C6" s="14" t="s">
        <v>9</v>
      </c>
      <c r="D6" s="14" t="s">
        <v>10</v>
      </c>
      <c r="E6" s="15" t="s">
        <v>11</v>
      </c>
      <c r="F6" s="15" t="s">
        <v>11</v>
      </c>
      <c r="G6" s="16"/>
      <c r="H6" s="111" t="s">
        <v>12</v>
      </c>
      <c r="I6" s="112"/>
      <c r="J6" s="113"/>
      <c r="K6" s="17"/>
      <c r="L6" s="17"/>
      <c r="M6" s="17"/>
      <c r="N6" s="17"/>
      <c r="O6" s="5"/>
      <c r="P6" s="5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6.5" customHeight="1" x14ac:dyDescent="0.35">
      <c r="A7" s="18">
        <v>0.45833333333333331</v>
      </c>
      <c r="B7" s="19">
        <v>60</v>
      </c>
      <c r="C7" s="19">
        <v>0</v>
      </c>
      <c r="D7" s="19">
        <v>1</v>
      </c>
      <c r="E7" s="103" t="s">
        <v>13</v>
      </c>
      <c r="F7" s="104" t="s">
        <v>14</v>
      </c>
      <c r="G7" s="20"/>
      <c r="H7" s="21">
        <v>11</v>
      </c>
      <c r="I7" s="22" t="s">
        <v>15</v>
      </c>
      <c r="J7" s="23" t="s">
        <v>16</v>
      </c>
      <c r="K7" s="17"/>
      <c r="L7" s="17"/>
      <c r="M7" s="17"/>
      <c r="N7" s="17"/>
      <c r="O7" s="24"/>
      <c r="P7" s="24"/>
      <c r="Q7" s="17"/>
      <c r="R7" s="17"/>
      <c r="S7" s="17"/>
      <c r="T7" s="17"/>
      <c r="U7" s="17"/>
      <c r="V7" s="3"/>
      <c r="W7" s="17"/>
      <c r="X7" s="17"/>
      <c r="Y7" s="17"/>
      <c r="Z7" s="17"/>
    </row>
    <row r="8" spans="1:26" ht="16.5" customHeight="1" x14ac:dyDescent="0.35">
      <c r="A8" s="25">
        <f t="shared" ref="A8:A11" si="0">A7+TIME(0,B8+C8,0)</f>
        <v>0.5</v>
      </c>
      <c r="B8" s="19">
        <v>60</v>
      </c>
      <c r="C8" s="19">
        <v>0</v>
      </c>
      <c r="D8" s="26">
        <f t="shared" ref="D8:D11" si="1">D7+1</f>
        <v>2</v>
      </c>
      <c r="E8" s="103" t="s">
        <v>17</v>
      </c>
      <c r="F8" s="104" t="s">
        <v>18</v>
      </c>
      <c r="G8" s="20"/>
      <c r="H8" s="27">
        <v>29</v>
      </c>
      <c r="I8" s="28" t="s">
        <v>15</v>
      </c>
      <c r="J8" s="29" t="s">
        <v>19</v>
      </c>
      <c r="K8" s="17"/>
      <c r="L8" s="17"/>
      <c r="M8" s="17"/>
      <c r="N8" s="17"/>
      <c r="O8" s="24"/>
      <c r="P8" s="24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6.5" customHeight="1" x14ac:dyDescent="0.35">
      <c r="A9" s="25">
        <f t="shared" si="0"/>
        <v>0.58333333333333337</v>
      </c>
      <c r="B9" s="19">
        <v>60</v>
      </c>
      <c r="C9" s="19">
        <v>60</v>
      </c>
      <c r="D9" s="26">
        <f t="shared" si="1"/>
        <v>3</v>
      </c>
      <c r="E9" s="103" t="s">
        <v>20</v>
      </c>
      <c r="F9" s="104" t="s">
        <v>13</v>
      </c>
      <c r="G9" s="20"/>
      <c r="H9" s="27">
        <v>22</v>
      </c>
      <c r="I9" s="28" t="s">
        <v>15</v>
      </c>
      <c r="J9" s="29" t="s">
        <v>21</v>
      </c>
      <c r="K9" s="17"/>
      <c r="L9" s="17"/>
      <c r="M9" s="17"/>
      <c r="N9" s="17"/>
      <c r="O9" s="24"/>
      <c r="P9" s="24"/>
      <c r="Q9" s="17"/>
      <c r="R9" s="17"/>
      <c r="S9" s="17"/>
      <c r="T9" s="17"/>
      <c r="U9" s="17"/>
      <c r="V9" s="3"/>
      <c r="W9" s="17"/>
      <c r="X9" s="17"/>
      <c r="Y9" s="17"/>
      <c r="Z9" s="17"/>
    </row>
    <row r="10" spans="1:26" ht="16.5" customHeight="1" x14ac:dyDescent="0.35">
      <c r="A10" s="25">
        <f t="shared" si="0"/>
        <v>0.625</v>
      </c>
      <c r="B10" s="19">
        <v>60</v>
      </c>
      <c r="C10" s="19">
        <v>0</v>
      </c>
      <c r="D10" s="26">
        <f t="shared" si="1"/>
        <v>4</v>
      </c>
      <c r="E10" s="103" t="s">
        <v>14</v>
      </c>
      <c r="F10" s="104" t="s">
        <v>17</v>
      </c>
      <c r="G10" s="20"/>
      <c r="H10" s="27">
        <v>8</v>
      </c>
      <c r="I10" s="28" t="s">
        <v>15</v>
      </c>
      <c r="J10" s="29" t="s">
        <v>22</v>
      </c>
      <c r="K10" s="17"/>
      <c r="L10" s="17"/>
      <c r="M10" s="17"/>
      <c r="N10" s="17"/>
      <c r="O10" s="24"/>
      <c r="P10" s="24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6.5" customHeight="1" x14ac:dyDescent="0.35">
      <c r="A11" s="25">
        <f t="shared" si="0"/>
        <v>0.70833333333333337</v>
      </c>
      <c r="B11" s="19">
        <v>60</v>
      </c>
      <c r="C11" s="19">
        <v>60</v>
      </c>
      <c r="D11" s="26">
        <f t="shared" si="1"/>
        <v>5</v>
      </c>
      <c r="E11" s="103" t="s">
        <v>18</v>
      </c>
      <c r="F11" s="104" t="s">
        <v>20</v>
      </c>
      <c r="G11" s="20"/>
      <c r="H11" s="30">
        <v>12</v>
      </c>
      <c r="I11" s="31" t="s">
        <v>15</v>
      </c>
      <c r="J11" s="32" t="s">
        <v>21</v>
      </c>
      <c r="K11" s="17"/>
      <c r="L11" s="17"/>
      <c r="M11" s="17"/>
      <c r="N11" s="17"/>
      <c r="O11" s="24"/>
      <c r="P11" s="24"/>
      <c r="Q11" s="17"/>
      <c r="R11" s="17"/>
      <c r="S11" s="17"/>
      <c r="T11" s="17"/>
      <c r="U11" s="17"/>
      <c r="V11" s="3"/>
      <c r="W11" s="17"/>
      <c r="X11" s="17"/>
      <c r="Y11" s="17"/>
      <c r="Z11" s="17"/>
    </row>
    <row r="12" spans="1:26" ht="29.25" customHeight="1" x14ac:dyDescent="0.35">
      <c r="A12" s="114">
        <f>A5+1</f>
        <v>45249</v>
      </c>
      <c r="B12" s="112"/>
      <c r="C12" s="112"/>
      <c r="D12" s="112"/>
      <c r="E12" s="112"/>
      <c r="F12" s="33"/>
      <c r="G12" s="3"/>
      <c r="H12" s="3"/>
      <c r="I12" s="34"/>
      <c r="J12" s="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35">
      <c r="A13" s="35">
        <v>0.41666666666666669</v>
      </c>
      <c r="B13" s="36">
        <v>60</v>
      </c>
      <c r="C13" s="36">
        <v>0</v>
      </c>
      <c r="D13" s="36">
        <v>6</v>
      </c>
      <c r="E13" s="105" t="s">
        <v>17</v>
      </c>
      <c r="F13" s="106" t="s">
        <v>13</v>
      </c>
      <c r="G13" s="20"/>
      <c r="H13" s="21">
        <v>27</v>
      </c>
      <c r="I13" s="22" t="s">
        <v>15</v>
      </c>
      <c r="J13" s="23" t="s">
        <v>23</v>
      </c>
      <c r="K13" s="3"/>
      <c r="L13" s="3"/>
      <c r="M13" s="3"/>
      <c r="N13" s="3"/>
      <c r="O13" s="24"/>
      <c r="P13" s="2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25">
        <f t="shared" ref="A14:A17" si="2">A13+TIME(0,B14+C14,0)</f>
        <v>0.45833333333333337</v>
      </c>
      <c r="B14" s="19">
        <v>60</v>
      </c>
      <c r="C14" s="19">
        <v>0</v>
      </c>
      <c r="D14" s="26">
        <f t="shared" ref="D14:D17" si="3">D13+1</f>
        <v>7</v>
      </c>
      <c r="E14" s="103" t="s">
        <v>14</v>
      </c>
      <c r="F14" s="104" t="s">
        <v>20</v>
      </c>
      <c r="G14" s="20"/>
      <c r="H14" s="27">
        <v>12</v>
      </c>
      <c r="I14" s="28" t="s">
        <v>15</v>
      </c>
      <c r="J14" s="29" t="s">
        <v>21</v>
      </c>
      <c r="K14" s="17"/>
      <c r="L14" s="17"/>
      <c r="M14" s="17"/>
      <c r="N14" s="17"/>
      <c r="O14" s="24"/>
      <c r="P14" s="24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35">
      <c r="A15" s="25">
        <f t="shared" si="2"/>
        <v>0.54166666666666674</v>
      </c>
      <c r="B15" s="19">
        <v>60</v>
      </c>
      <c r="C15" s="19">
        <v>60</v>
      </c>
      <c r="D15" s="26">
        <f t="shared" si="3"/>
        <v>8</v>
      </c>
      <c r="E15" s="103" t="s">
        <v>13</v>
      </c>
      <c r="F15" s="104" t="s">
        <v>18</v>
      </c>
      <c r="G15" s="20"/>
      <c r="H15" s="27">
        <v>15</v>
      </c>
      <c r="I15" s="28" t="s">
        <v>15</v>
      </c>
      <c r="J15" s="29" t="s">
        <v>24</v>
      </c>
      <c r="K15" s="17"/>
      <c r="L15" s="17"/>
      <c r="M15" s="17"/>
      <c r="N15" s="17"/>
      <c r="O15" s="24"/>
      <c r="P15" s="24"/>
      <c r="Q15" s="17"/>
      <c r="R15" s="17"/>
      <c r="S15" s="17"/>
      <c r="T15" s="17"/>
      <c r="U15" s="17"/>
      <c r="V15" s="3"/>
      <c r="W15" s="17"/>
      <c r="X15" s="17"/>
      <c r="Y15" s="17"/>
      <c r="Z15" s="17"/>
    </row>
    <row r="16" spans="1:26" ht="15.75" customHeight="1" x14ac:dyDescent="0.35">
      <c r="A16" s="25">
        <f t="shared" si="2"/>
        <v>0.58333333333333337</v>
      </c>
      <c r="B16" s="19">
        <v>60</v>
      </c>
      <c r="C16" s="19">
        <v>0</v>
      </c>
      <c r="D16" s="26">
        <f t="shared" si="3"/>
        <v>9</v>
      </c>
      <c r="E16" s="103" t="s">
        <v>20</v>
      </c>
      <c r="F16" s="104" t="s">
        <v>17</v>
      </c>
      <c r="G16" s="20"/>
      <c r="H16" s="27">
        <v>8</v>
      </c>
      <c r="I16" s="28" t="s">
        <v>15</v>
      </c>
      <c r="J16" s="29" t="s">
        <v>25</v>
      </c>
      <c r="K16" s="17"/>
      <c r="L16" s="17"/>
      <c r="M16" s="17"/>
      <c r="N16" s="17"/>
      <c r="O16" s="24"/>
      <c r="P16" s="24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35">
      <c r="A17" s="37">
        <f t="shared" si="2"/>
        <v>0.66666666666666674</v>
      </c>
      <c r="B17" s="38">
        <v>60</v>
      </c>
      <c r="C17" s="38">
        <v>60</v>
      </c>
      <c r="D17" s="39">
        <f t="shared" si="3"/>
        <v>10</v>
      </c>
      <c r="E17" s="107" t="s">
        <v>18</v>
      </c>
      <c r="F17" s="108" t="s">
        <v>14</v>
      </c>
      <c r="G17" s="20"/>
      <c r="H17" s="30">
        <v>9</v>
      </c>
      <c r="I17" s="40" t="s">
        <v>15</v>
      </c>
      <c r="J17" s="32" t="s">
        <v>16</v>
      </c>
      <c r="K17" s="17"/>
      <c r="L17" s="17"/>
      <c r="M17" s="17"/>
      <c r="N17" s="17"/>
      <c r="O17" s="24"/>
      <c r="P17" s="24"/>
      <c r="Q17" s="17"/>
      <c r="R17" s="17"/>
      <c r="S17" s="17"/>
      <c r="T17" s="17"/>
      <c r="U17" s="17"/>
      <c r="V17" s="3"/>
      <c r="W17" s="17"/>
      <c r="X17" s="17"/>
      <c r="Y17" s="17"/>
      <c r="Z17" s="17"/>
    </row>
    <row r="18" spans="1:26" ht="15.75" customHeight="1" x14ac:dyDescent="0.35">
      <c r="A18" s="41"/>
      <c r="B18" s="16"/>
      <c r="C18" s="16"/>
      <c r="D18" s="16"/>
      <c r="E18" s="42"/>
      <c r="F18" s="42"/>
      <c r="G18" s="20"/>
      <c r="H18" s="16"/>
      <c r="I18" s="43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35">
      <c r="A19" s="41">
        <f>A17+TIME(0,50,0)</f>
        <v>0.70138888888888895</v>
      </c>
      <c r="B19" s="41"/>
      <c r="C19" s="41"/>
      <c r="D19" s="44" t="s">
        <v>26</v>
      </c>
      <c r="E19" s="42"/>
      <c r="F19" s="42"/>
      <c r="G19" s="20"/>
      <c r="H19" s="16"/>
      <c r="I19" s="43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3"/>
      <c r="W19" s="17"/>
      <c r="X19" s="17"/>
      <c r="Y19" s="17"/>
      <c r="Z19" s="17"/>
    </row>
    <row r="20" spans="1:26" ht="15.75" customHeight="1" x14ac:dyDescent="0.35">
      <c r="A20" s="41"/>
      <c r="B20" s="16"/>
      <c r="C20" s="16"/>
      <c r="D20" s="16"/>
      <c r="E20" s="42"/>
      <c r="F20" s="42"/>
      <c r="G20" s="20"/>
      <c r="H20" s="16"/>
      <c r="I20" s="43"/>
      <c r="J20" s="4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17"/>
      <c r="W22" s="3"/>
      <c r="X22" s="3"/>
      <c r="Y22" s="3"/>
      <c r="Z22" s="3"/>
    </row>
    <row r="23" spans="1:26" ht="14.25" customHeight="1" x14ac:dyDescent="0.35">
      <c r="A23" s="45"/>
      <c r="B23" s="45"/>
      <c r="C23" s="45"/>
      <c r="D23" s="3"/>
      <c r="E23" s="3"/>
      <c r="F23" s="3"/>
      <c r="G23" s="3"/>
      <c r="H23" s="3"/>
      <c r="I23" s="3"/>
      <c r="J23" s="3"/>
      <c r="K23" s="3"/>
      <c r="L23" s="3"/>
      <c r="M23" s="1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5">
      <c r="A24" s="45"/>
      <c r="B24" s="45"/>
      <c r="C24" s="4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17"/>
      <c r="W24" s="3"/>
      <c r="X24" s="3"/>
      <c r="Y24" s="3"/>
      <c r="Z24" s="3"/>
    </row>
    <row r="25" spans="1:26" ht="12.75" customHeight="1" x14ac:dyDescent="0.3">
      <c r="A25" s="45"/>
      <c r="B25" s="45"/>
      <c r="C25" s="4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5">
      <c r="A26" s="45"/>
      <c r="B26" s="45"/>
      <c r="C26" s="45"/>
      <c r="D26" s="3"/>
      <c r="E26" s="3"/>
      <c r="F26" s="3"/>
      <c r="G26" s="3"/>
      <c r="H26" s="3"/>
      <c r="I26" s="3"/>
      <c r="J26" s="3"/>
      <c r="K26" s="3"/>
      <c r="L26" s="3"/>
      <c r="M26" s="17"/>
      <c r="N26" s="3"/>
      <c r="O26" s="3"/>
      <c r="P26" s="3"/>
      <c r="Q26" s="3"/>
      <c r="R26" s="3"/>
      <c r="S26" s="3"/>
      <c r="T26" s="3"/>
      <c r="U26" s="3"/>
      <c r="V26" s="17"/>
      <c r="W26" s="3"/>
      <c r="X26" s="3"/>
      <c r="Y26" s="3"/>
      <c r="Z26" s="3"/>
    </row>
    <row r="27" spans="1:26" ht="12.75" customHeight="1" x14ac:dyDescent="0.3">
      <c r="A27" s="45"/>
      <c r="B27" s="45"/>
      <c r="C27" s="4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5">
      <c r="A28" s="45"/>
      <c r="B28" s="45"/>
      <c r="C28" s="4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17"/>
      <c r="W28" s="3"/>
      <c r="X28" s="3"/>
      <c r="Y28" s="3"/>
      <c r="Z28" s="3"/>
    </row>
    <row r="29" spans="1:26" ht="14.25" customHeight="1" x14ac:dyDescent="0.35">
      <c r="A29" s="45"/>
      <c r="B29" s="45"/>
      <c r="C29" s="45"/>
      <c r="D29" s="3"/>
      <c r="E29" s="3"/>
      <c r="F29" s="3"/>
      <c r="G29" s="3"/>
      <c r="H29" s="3"/>
      <c r="I29" s="3"/>
      <c r="J29" s="3"/>
      <c r="K29" s="3"/>
      <c r="L29" s="3"/>
      <c r="M29" s="17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45"/>
      <c r="B30" s="45"/>
      <c r="C30" s="4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45"/>
      <c r="B31" s="45"/>
      <c r="C31" s="4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5">
      <c r="A32" s="45"/>
      <c r="B32" s="45"/>
      <c r="C32" s="45"/>
      <c r="D32" s="3"/>
      <c r="E32" s="3"/>
      <c r="F32" s="3"/>
      <c r="G32" s="3"/>
      <c r="H32" s="3"/>
      <c r="I32" s="3"/>
      <c r="J32" s="3"/>
      <c r="K32" s="3"/>
      <c r="L32" s="3"/>
      <c r="M32" s="1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45"/>
      <c r="B33" s="45"/>
      <c r="C33" s="4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45"/>
      <c r="B34" s="45"/>
      <c r="C34" s="4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5">
      <c r="A35" s="45"/>
      <c r="B35" s="45"/>
      <c r="C35" s="45"/>
      <c r="D35" s="3"/>
      <c r="E35" s="3"/>
      <c r="F35" s="3"/>
      <c r="G35" s="3"/>
      <c r="H35" s="3"/>
      <c r="I35" s="3"/>
      <c r="J35" s="3"/>
      <c r="K35" s="3"/>
      <c r="L35" s="3"/>
      <c r="M35" s="17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45"/>
      <c r="B36" s="45"/>
      <c r="C36" s="4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45"/>
      <c r="B37" s="45"/>
      <c r="C37" s="4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5">
      <c r="A38" s="45"/>
      <c r="B38" s="45"/>
      <c r="C38" s="45"/>
      <c r="D38" s="3"/>
      <c r="E38" s="3"/>
      <c r="F38" s="3"/>
      <c r="G38" s="3"/>
      <c r="H38" s="3"/>
      <c r="I38" s="3"/>
      <c r="J38" s="3"/>
      <c r="K38" s="3"/>
      <c r="L38" s="3"/>
      <c r="M38" s="17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45"/>
      <c r="B39" s="45"/>
      <c r="C39" s="4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45"/>
      <c r="B40" s="45"/>
      <c r="C40" s="4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45"/>
      <c r="B41" s="45"/>
      <c r="C41" s="4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45"/>
      <c r="B42" s="45"/>
      <c r="C42" s="4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45"/>
      <c r="B43" s="45"/>
      <c r="C43" s="4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45"/>
      <c r="B44" s="45"/>
      <c r="C44" s="4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45"/>
      <c r="B45" s="45"/>
      <c r="C45" s="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45"/>
      <c r="B46" s="45"/>
      <c r="C46" s="4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45"/>
      <c r="B47" s="45"/>
      <c r="C47" s="4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45"/>
      <c r="B48" s="45"/>
      <c r="C48" s="4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45"/>
      <c r="B49" s="45"/>
      <c r="C49" s="4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45"/>
      <c r="B50" s="45"/>
      <c r="C50" s="4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45"/>
      <c r="B51" s="45"/>
      <c r="C51" s="4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45"/>
      <c r="B52" s="45"/>
      <c r="C52" s="4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45"/>
      <c r="B53" s="45"/>
      <c r="C53" s="4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45"/>
      <c r="B54" s="45"/>
      <c r="C54" s="4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45"/>
      <c r="B55" s="45"/>
      <c r="C55" s="4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45"/>
      <c r="B56" s="45"/>
      <c r="C56" s="4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45"/>
      <c r="B57" s="45"/>
      <c r="C57" s="4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45"/>
      <c r="B58" s="45"/>
      <c r="C58" s="4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45"/>
      <c r="B59" s="45"/>
      <c r="C59" s="4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45"/>
      <c r="B60" s="45"/>
      <c r="C60" s="4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45"/>
      <c r="B61" s="45"/>
      <c r="C61" s="4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45"/>
      <c r="B62" s="45"/>
      <c r="C62" s="4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45"/>
      <c r="B63" s="45"/>
      <c r="C63" s="4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45"/>
      <c r="B64" s="45"/>
      <c r="C64" s="4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45"/>
      <c r="B65" s="45"/>
      <c r="C65" s="4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45"/>
      <c r="B66" s="45"/>
      <c r="C66" s="4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45"/>
      <c r="B67" s="45"/>
      <c r="C67" s="4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45"/>
      <c r="B68" s="45"/>
      <c r="C68" s="4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45"/>
      <c r="B69" s="45"/>
      <c r="C69" s="4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45"/>
      <c r="B70" s="45"/>
      <c r="C70" s="4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45"/>
      <c r="B71" s="45"/>
      <c r="C71" s="4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45"/>
      <c r="B72" s="45"/>
      <c r="C72" s="4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45"/>
      <c r="B73" s="45"/>
      <c r="C73" s="4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45"/>
      <c r="B74" s="45"/>
      <c r="C74" s="4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45"/>
      <c r="B75" s="45"/>
      <c r="C75" s="4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45"/>
      <c r="B76" s="45"/>
      <c r="C76" s="4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45"/>
      <c r="B77" s="45"/>
      <c r="C77" s="4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45"/>
      <c r="B78" s="45"/>
      <c r="C78" s="4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45"/>
      <c r="B79" s="45"/>
      <c r="C79" s="4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45"/>
      <c r="B80" s="45"/>
      <c r="C80" s="4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45"/>
      <c r="B81" s="45"/>
      <c r="C81" s="4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45"/>
      <c r="B82" s="45"/>
      <c r="C82" s="4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45"/>
      <c r="B83" s="45"/>
      <c r="C83" s="4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45"/>
      <c r="B84" s="45"/>
      <c r="C84" s="4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45"/>
      <c r="B85" s="45"/>
      <c r="C85" s="4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45"/>
      <c r="B86" s="45"/>
      <c r="C86" s="4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45"/>
      <c r="B87" s="45"/>
      <c r="C87" s="4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45"/>
      <c r="B88" s="45"/>
      <c r="C88" s="4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45"/>
      <c r="B89" s="45"/>
      <c r="C89" s="4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45"/>
      <c r="B90" s="45"/>
      <c r="C90" s="4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45"/>
      <c r="B91" s="45"/>
      <c r="C91" s="4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45"/>
      <c r="B92" s="45"/>
      <c r="C92" s="4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45"/>
      <c r="B93" s="45"/>
      <c r="C93" s="4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45"/>
      <c r="B94" s="45"/>
      <c r="C94" s="4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45"/>
      <c r="B95" s="45"/>
      <c r="C95" s="4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45"/>
      <c r="B96" s="45"/>
      <c r="C96" s="4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45"/>
      <c r="B97" s="45"/>
      <c r="C97" s="4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45"/>
      <c r="B98" s="45"/>
      <c r="C98" s="4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45"/>
      <c r="B99" s="45"/>
      <c r="C99" s="4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45"/>
      <c r="B100" s="45"/>
      <c r="C100" s="4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45"/>
      <c r="B101" s="45"/>
      <c r="C101" s="4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45"/>
      <c r="B102" s="45"/>
      <c r="C102" s="4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45"/>
      <c r="B103" s="45"/>
      <c r="C103" s="4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45"/>
      <c r="B104" s="45"/>
      <c r="C104" s="4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45"/>
      <c r="B105" s="45"/>
      <c r="C105" s="4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45"/>
      <c r="B106" s="45"/>
      <c r="C106" s="4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45"/>
      <c r="B107" s="45"/>
      <c r="C107" s="4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45"/>
      <c r="B108" s="45"/>
      <c r="C108" s="4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45"/>
      <c r="B109" s="45"/>
      <c r="C109" s="4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45"/>
      <c r="B110" s="45"/>
      <c r="C110" s="4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45"/>
      <c r="B111" s="45"/>
      <c r="C111" s="4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45"/>
      <c r="B112" s="45"/>
      <c r="C112" s="4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45"/>
      <c r="B113" s="45"/>
      <c r="C113" s="4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45"/>
      <c r="B114" s="45"/>
      <c r="C114" s="4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45"/>
      <c r="B115" s="45"/>
      <c r="C115" s="4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45"/>
      <c r="B116" s="45"/>
      <c r="C116" s="4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45"/>
      <c r="B117" s="45"/>
      <c r="C117" s="4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45"/>
      <c r="B118" s="45"/>
      <c r="C118" s="45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45"/>
      <c r="B119" s="45"/>
      <c r="C119" s="45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45"/>
      <c r="B120" s="45"/>
      <c r="C120" s="45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45"/>
      <c r="B121" s="45"/>
      <c r="C121" s="45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45"/>
      <c r="B122" s="45"/>
      <c r="C122" s="45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45"/>
      <c r="B123" s="45"/>
      <c r="C123" s="45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45"/>
      <c r="B124" s="45"/>
      <c r="C124" s="45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45"/>
      <c r="B125" s="45"/>
      <c r="C125" s="45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45"/>
      <c r="B126" s="45"/>
      <c r="C126" s="45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45"/>
      <c r="B127" s="45"/>
      <c r="C127" s="45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45"/>
      <c r="B128" s="45"/>
      <c r="C128" s="45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45"/>
      <c r="B129" s="45"/>
      <c r="C129" s="45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45"/>
      <c r="B130" s="45"/>
      <c r="C130" s="45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45"/>
      <c r="B131" s="45"/>
      <c r="C131" s="45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45"/>
      <c r="B132" s="45"/>
      <c r="C132" s="4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45"/>
      <c r="B133" s="45"/>
      <c r="C133" s="45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45"/>
      <c r="B134" s="45"/>
      <c r="C134" s="4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45"/>
      <c r="B135" s="45"/>
      <c r="C135" s="45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45"/>
      <c r="B136" s="45"/>
      <c r="C136" s="4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45"/>
      <c r="B137" s="45"/>
      <c r="C137" s="45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45"/>
      <c r="B138" s="45"/>
      <c r="C138" s="45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45"/>
      <c r="B139" s="45"/>
      <c r="C139" s="45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45"/>
      <c r="B140" s="45"/>
      <c r="C140" s="45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45"/>
      <c r="B141" s="45"/>
      <c r="C141" s="45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45"/>
      <c r="B142" s="45"/>
      <c r="C142" s="45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45"/>
      <c r="B143" s="45"/>
      <c r="C143" s="45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45"/>
      <c r="B144" s="45"/>
      <c r="C144" s="45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45"/>
      <c r="B145" s="45"/>
      <c r="C145" s="45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45"/>
      <c r="B146" s="45"/>
      <c r="C146" s="45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45"/>
      <c r="B147" s="45"/>
      <c r="C147" s="45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45"/>
      <c r="B148" s="45"/>
      <c r="C148" s="4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45"/>
      <c r="B149" s="45"/>
      <c r="C149" s="4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45"/>
      <c r="B150" s="45"/>
      <c r="C150" s="45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45"/>
      <c r="B151" s="45"/>
      <c r="C151" s="45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45"/>
      <c r="B152" s="45"/>
      <c r="C152" s="45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45"/>
      <c r="B153" s="45"/>
      <c r="C153" s="45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45"/>
      <c r="B154" s="45"/>
      <c r="C154" s="45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45"/>
      <c r="B155" s="45"/>
      <c r="C155" s="45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45"/>
      <c r="B156" s="45"/>
      <c r="C156" s="45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45"/>
      <c r="B157" s="45"/>
      <c r="C157" s="4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45"/>
      <c r="B158" s="45"/>
      <c r="C158" s="4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45"/>
      <c r="B159" s="45"/>
      <c r="C159" s="45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45"/>
      <c r="B160" s="45"/>
      <c r="C160" s="4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45"/>
      <c r="B161" s="45"/>
      <c r="C161" s="45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45"/>
      <c r="B162" s="45"/>
      <c r="C162" s="4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45"/>
      <c r="B163" s="45"/>
      <c r="C163" s="45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45"/>
      <c r="B164" s="45"/>
      <c r="C164" s="45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45"/>
      <c r="B165" s="45"/>
      <c r="C165" s="45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45"/>
      <c r="B166" s="45"/>
      <c r="C166" s="45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45"/>
      <c r="B167" s="45"/>
      <c r="C167" s="45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45"/>
      <c r="B168" s="45"/>
      <c r="C168" s="45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45"/>
      <c r="B169" s="45"/>
      <c r="C169" s="45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45"/>
      <c r="B170" s="45"/>
      <c r="C170" s="45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45"/>
      <c r="B171" s="45"/>
      <c r="C171" s="45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45"/>
      <c r="B172" s="45"/>
      <c r="C172" s="45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45"/>
      <c r="B173" s="45"/>
      <c r="C173" s="45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45"/>
      <c r="B174" s="45"/>
      <c r="C174" s="45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45"/>
      <c r="B175" s="45"/>
      <c r="C175" s="45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45"/>
      <c r="B176" s="45"/>
      <c r="C176" s="45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45"/>
      <c r="B177" s="45"/>
      <c r="C177" s="45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45"/>
      <c r="B178" s="45"/>
      <c r="C178" s="45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45"/>
      <c r="B179" s="45"/>
      <c r="C179" s="45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45"/>
      <c r="B180" s="45"/>
      <c r="C180" s="45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45"/>
      <c r="B181" s="45"/>
      <c r="C181" s="45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45"/>
      <c r="B182" s="45"/>
      <c r="C182" s="45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45"/>
      <c r="B183" s="45"/>
      <c r="C183" s="45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45"/>
      <c r="B184" s="45"/>
      <c r="C184" s="4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45"/>
      <c r="B185" s="45"/>
      <c r="C185" s="45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45"/>
      <c r="B186" s="45"/>
      <c r="C186" s="4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45"/>
      <c r="B187" s="45"/>
      <c r="C187" s="45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45"/>
      <c r="B188" s="45"/>
      <c r="C188" s="4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45"/>
      <c r="B189" s="45"/>
      <c r="C189" s="45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45"/>
      <c r="B190" s="45"/>
      <c r="C190" s="45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45"/>
      <c r="B191" s="45"/>
      <c r="C191" s="45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45"/>
      <c r="B192" s="45"/>
      <c r="C192" s="45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45"/>
      <c r="B193" s="45"/>
      <c r="C193" s="45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45"/>
      <c r="B194" s="45"/>
      <c r="C194" s="45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45"/>
      <c r="B195" s="45"/>
      <c r="C195" s="45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45"/>
      <c r="B196" s="45"/>
      <c r="C196" s="45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45"/>
      <c r="B197" s="45"/>
      <c r="C197" s="45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45"/>
      <c r="B198" s="45"/>
      <c r="C198" s="45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45"/>
      <c r="B199" s="45"/>
      <c r="C199" s="45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45"/>
      <c r="B200" s="45"/>
      <c r="C200" s="45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45"/>
      <c r="B201" s="45"/>
      <c r="C201" s="45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45"/>
      <c r="B202" s="45"/>
      <c r="C202" s="45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45"/>
      <c r="B203" s="45"/>
      <c r="C203" s="45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45"/>
      <c r="B204" s="45"/>
      <c r="C204" s="45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45"/>
      <c r="B205" s="45"/>
      <c r="C205" s="45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45"/>
      <c r="B206" s="45"/>
      <c r="C206" s="45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45"/>
      <c r="B207" s="45"/>
      <c r="C207" s="45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45"/>
      <c r="B208" s="45"/>
      <c r="C208" s="45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45"/>
      <c r="B209" s="45"/>
      <c r="C209" s="45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45"/>
      <c r="B210" s="45"/>
      <c r="C210" s="4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45"/>
      <c r="B211" s="45"/>
      <c r="C211" s="45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45"/>
      <c r="B212" s="45"/>
      <c r="C212" s="4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45"/>
      <c r="B213" s="45"/>
      <c r="C213" s="45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45"/>
      <c r="B214" s="45"/>
      <c r="C214" s="4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45"/>
      <c r="B215" s="45"/>
      <c r="C215" s="4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45"/>
      <c r="B216" s="45"/>
      <c r="C216" s="45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45"/>
      <c r="B217" s="45"/>
      <c r="C217" s="45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45"/>
      <c r="B218" s="45"/>
      <c r="C218" s="45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45"/>
      <c r="B219" s="45"/>
      <c r="C219" s="45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45"/>
      <c r="B220" s="45"/>
      <c r="C220" s="45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45"/>
      <c r="B221" s="45"/>
      <c r="C221" s="45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45"/>
      <c r="B222" s="45"/>
      <c r="C222" s="45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45"/>
      <c r="B223" s="45"/>
      <c r="C223" s="45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45"/>
      <c r="B224" s="45"/>
      <c r="C224" s="45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45"/>
      <c r="B225" s="45"/>
      <c r="C225" s="45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45"/>
      <c r="B226" s="45"/>
      <c r="C226" s="45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45"/>
      <c r="B227" s="45"/>
      <c r="C227" s="45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45"/>
      <c r="B228" s="45"/>
      <c r="C228" s="45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45"/>
      <c r="B229" s="45"/>
      <c r="C229" s="45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45"/>
      <c r="B230" s="45"/>
      <c r="C230" s="45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45"/>
      <c r="B231" s="45"/>
      <c r="C231" s="45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45"/>
      <c r="B232" s="45"/>
      <c r="C232" s="45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45"/>
      <c r="B233" s="45"/>
      <c r="C233" s="45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45"/>
      <c r="B234" s="45"/>
      <c r="C234" s="45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45"/>
      <c r="B235" s="45"/>
      <c r="C235" s="45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45"/>
      <c r="B236" s="45"/>
      <c r="C236" s="4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45"/>
      <c r="B237" s="45"/>
      <c r="C237" s="45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45"/>
      <c r="B238" s="45"/>
      <c r="C238" s="4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45"/>
      <c r="B239" s="45"/>
      <c r="C239" s="45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45"/>
      <c r="B240" s="45"/>
      <c r="C240" s="4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45"/>
      <c r="B241" s="45"/>
      <c r="C241" s="45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45"/>
      <c r="B242" s="45"/>
      <c r="C242" s="45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45"/>
      <c r="B243" s="45"/>
      <c r="C243" s="45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45"/>
      <c r="B244" s="45"/>
      <c r="C244" s="45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45"/>
      <c r="B245" s="45"/>
      <c r="C245" s="45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45"/>
      <c r="B246" s="45"/>
      <c r="C246" s="45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45"/>
      <c r="B247" s="45"/>
      <c r="C247" s="45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45"/>
      <c r="B248" s="45"/>
      <c r="C248" s="45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45"/>
      <c r="B249" s="45"/>
      <c r="C249" s="45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45"/>
      <c r="B250" s="45"/>
      <c r="C250" s="45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45"/>
      <c r="B251" s="45"/>
      <c r="C251" s="45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45"/>
      <c r="B252" s="45"/>
      <c r="C252" s="45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45"/>
      <c r="B253" s="45"/>
      <c r="C253" s="45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45"/>
      <c r="B254" s="45"/>
      <c r="C254" s="45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45"/>
      <c r="B255" s="45"/>
      <c r="C255" s="45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45"/>
      <c r="B256" s="45"/>
      <c r="C256" s="45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45"/>
      <c r="B257" s="45"/>
      <c r="C257" s="45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45"/>
      <c r="B258" s="45"/>
      <c r="C258" s="45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45"/>
      <c r="B259" s="45"/>
      <c r="C259" s="45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45"/>
      <c r="B260" s="45"/>
      <c r="C260" s="45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45"/>
      <c r="B261" s="45"/>
      <c r="C261" s="45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45"/>
      <c r="B262" s="45"/>
      <c r="C262" s="4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45"/>
      <c r="B263" s="45"/>
      <c r="C263" s="45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45"/>
      <c r="B264" s="45"/>
      <c r="C264" s="4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45"/>
      <c r="B265" s="45"/>
      <c r="C265" s="45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45"/>
      <c r="B266" s="45"/>
      <c r="C266" s="4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45"/>
      <c r="B267" s="45"/>
      <c r="C267" s="45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45"/>
      <c r="B268" s="45"/>
      <c r="C268" s="45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45"/>
      <c r="B269" s="45"/>
      <c r="C269" s="45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45"/>
      <c r="B270" s="45"/>
      <c r="C270" s="45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45"/>
      <c r="B271" s="45"/>
      <c r="C271" s="45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45"/>
      <c r="B272" s="45"/>
      <c r="C272" s="45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45"/>
      <c r="B273" s="45"/>
      <c r="C273" s="45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45"/>
      <c r="B274" s="45"/>
      <c r="C274" s="45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45"/>
      <c r="B275" s="45"/>
      <c r="C275" s="45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45"/>
      <c r="B276" s="45"/>
      <c r="C276" s="45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45"/>
      <c r="B277" s="45"/>
      <c r="C277" s="45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45"/>
      <c r="B278" s="45"/>
      <c r="C278" s="45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45"/>
      <c r="B279" s="45"/>
      <c r="C279" s="45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45"/>
      <c r="B280" s="45"/>
      <c r="C280" s="45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45"/>
      <c r="B281" s="45"/>
      <c r="C281" s="45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45"/>
      <c r="B282" s="45"/>
      <c r="C282" s="45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45"/>
      <c r="B283" s="45"/>
      <c r="C283" s="45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45"/>
      <c r="B284" s="45"/>
      <c r="C284" s="45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45"/>
      <c r="B285" s="45"/>
      <c r="C285" s="45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45"/>
      <c r="B286" s="45"/>
      <c r="C286" s="45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45"/>
      <c r="B287" s="45"/>
      <c r="C287" s="45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45"/>
      <c r="B288" s="45"/>
      <c r="C288" s="4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45"/>
      <c r="B289" s="45"/>
      <c r="C289" s="45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45"/>
      <c r="B290" s="45"/>
      <c r="C290" s="4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45"/>
      <c r="B291" s="45"/>
      <c r="C291" s="45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45"/>
      <c r="B292" s="45"/>
      <c r="C292" s="4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45"/>
      <c r="B293" s="45"/>
      <c r="C293" s="45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45"/>
      <c r="B294" s="45"/>
      <c r="C294" s="45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45"/>
      <c r="B295" s="45"/>
      <c r="C295" s="45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45"/>
      <c r="B296" s="45"/>
      <c r="C296" s="45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45"/>
      <c r="B297" s="45"/>
      <c r="C297" s="45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45"/>
      <c r="B298" s="45"/>
      <c r="C298" s="45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45"/>
      <c r="B299" s="45"/>
      <c r="C299" s="45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45"/>
      <c r="B300" s="45"/>
      <c r="C300" s="45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45"/>
      <c r="B301" s="45"/>
      <c r="C301" s="45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45"/>
      <c r="B302" s="45"/>
      <c r="C302" s="45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45"/>
      <c r="B303" s="45"/>
      <c r="C303" s="45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45"/>
      <c r="B304" s="45"/>
      <c r="C304" s="45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45"/>
      <c r="B305" s="45"/>
      <c r="C305" s="45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45"/>
      <c r="B306" s="45"/>
      <c r="C306" s="45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45"/>
      <c r="B307" s="45"/>
      <c r="C307" s="45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45"/>
      <c r="B308" s="45"/>
      <c r="C308" s="45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45"/>
      <c r="B309" s="45"/>
      <c r="C309" s="45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45"/>
      <c r="B310" s="45"/>
      <c r="C310" s="45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45"/>
      <c r="B311" s="45"/>
      <c r="C311" s="45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45"/>
      <c r="B312" s="45"/>
      <c r="C312" s="45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45"/>
      <c r="B313" s="45"/>
      <c r="C313" s="45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45"/>
      <c r="B314" s="45"/>
      <c r="C314" s="4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45"/>
      <c r="B315" s="45"/>
      <c r="C315" s="45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45"/>
      <c r="B316" s="45"/>
      <c r="C316" s="4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45"/>
      <c r="B317" s="45"/>
      <c r="C317" s="45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45"/>
      <c r="B318" s="45"/>
      <c r="C318" s="4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45"/>
      <c r="B319" s="45"/>
      <c r="C319" s="45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45"/>
      <c r="B320" s="45"/>
      <c r="C320" s="45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45"/>
      <c r="B321" s="45"/>
      <c r="C321" s="45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45"/>
      <c r="B322" s="45"/>
      <c r="C322" s="45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45"/>
      <c r="B323" s="45"/>
      <c r="C323" s="45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45"/>
      <c r="B324" s="45"/>
      <c r="C324" s="45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45"/>
      <c r="B325" s="45"/>
      <c r="C325" s="45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45"/>
      <c r="B326" s="45"/>
      <c r="C326" s="45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45"/>
      <c r="B327" s="45"/>
      <c r="C327" s="45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45"/>
      <c r="B328" s="45"/>
      <c r="C328" s="45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45"/>
      <c r="B329" s="45"/>
      <c r="C329" s="45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45"/>
      <c r="B330" s="45"/>
      <c r="C330" s="45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45"/>
      <c r="B331" s="45"/>
      <c r="C331" s="45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45"/>
      <c r="B332" s="45"/>
      <c r="C332" s="45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45"/>
      <c r="B333" s="45"/>
      <c r="C333" s="45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45"/>
      <c r="B334" s="45"/>
      <c r="C334" s="45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45"/>
      <c r="B335" s="45"/>
      <c r="C335" s="45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45"/>
      <c r="B336" s="45"/>
      <c r="C336" s="45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45"/>
      <c r="B337" s="45"/>
      <c r="C337" s="45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45"/>
      <c r="B338" s="45"/>
      <c r="C338" s="45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45"/>
      <c r="B339" s="45"/>
      <c r="C339" s="45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45"/>
      <c r="B340" s="45"/>
      <c r="C340" s="4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45"/>
      <c r="B341" s="45"/>
      <c r="C341" s="45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45"/>
      <c r="B342" s="45"/>
      <c r="C342" s="4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45"/>
      <c r="B343" s="45"/>
      <c r="C343" s="45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45"/>
      <c r="B344" s="45"/>
      <c r="C344" s="4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45"/>
      <c r="B345" s="45"/>
      <c r="C345" s="45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45"/>
      <c r="B346" s="45"/>
      <c r="C346" s="45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45"/>
      <c r="B347" s="45"/>
      <c r="C347" s="45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45"/>
      <c r="B348" s="45"/>
      <c r="C348" s="45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45"/>
      <c r="B349" s="45"/>
      <c r="C349" s="45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45"/>
      <c r="B350" s="45"/>
      <c r="C350" s="45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45"/>
      <c r="B351" s="45"/>
      <c r="C351" s="45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45"/>
      <c r="B352" s="45"/>
      <c r="C352" s="45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45"/>
      <c r="B353" s="45"/>
      <c r="C353" s="45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45"/>
      <c r="B354" s="45"/>
      <c r="C354" s="45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45"/>
      <c r="B355" s="45"/>
      <c r="C355" s="45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45"/>
      <c r="B356" s="45"/>
      <c r="C356" s="45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45"/>
      <c r="B357" s="45"/>
      <c r="C357" s="45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45"/>
      <c r="B358" s="45"/>
      <c r="C358" s="45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45"/>
      <c r="B359" s="45"/>
      <c r="C359" s="45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45"/>
      <c r="B360" s="45"/>
      <c r="C360" s="45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45"/>
      <c r="B361" s="45"/>
      <c r="C361" s="45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45"/>
      <c r="B362" s="45"/>
      <c r="C362" s="45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45"/>
      <c r="B363" s="45"/>
      <c r="C363" s="45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45"/>
      <c r="B364" s="45"/>
      <c r="C364" s="45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45"/>
      <c r="B365" s="45"/>
      <c r="C365" s="45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45"/>
      <c r="B366" s="45"/>
      <c r="C366" s="4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45"/>
      <c r="B367" s="45"/>
      <c r="C367" s="45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45"/>
      <c r="B368" s="45"/>
      <c r="C368" s="4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45"/>
      <c r="B369" s="45"/>
      <c r="C369" s="45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45"/>
      <c r="B370" s="45"/>
      <c r="C370" s="4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45"/>
      <c r="B371" s="45"/>
      <c r="C371" s="45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45"/>
      <c r="B372" s="45"/>
      <c r="C372" s="45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45"/>
      <c r="B373" s="45"/>
      <c r="C373" s="45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45"/>
      <c r="B374" s="45"/>
      <c r="C374" s="45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45"/>
      <c r="B375" s="45"/>
      <c r="C375" s="45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45"/>
      <c r="B376" s="45"/>
      <c r="C376" s="45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45"/>
      <c r="B377" s="45"/>
      <c r="C377" s="45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45"/>
      <c r="B378" s="45"/>
      <c r="C378" s="45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45"/>
      <c r="B379" s="45"/>
      <c r="C379" s="45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45"/>
      <c r="B380" s="45"/>
      <c r="C380" s="45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45"/>
      <c r="B381" s="45"/>
      <c r="C381" s="45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45"/>
      <c r="B382" s="45"/>
      <c r="C382" s="45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45"/>
      <c r="B383" s="45"/>
      <c r="C383" s="45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45"/>
      <c r="B384" s="45"/>
      <c r="C384" s="4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45"/>
      <c r="B385" s="45"/>
      <c r="C385" s="45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45"/>
      <c r="B386" s="45"/>
      <c r="C386" s="45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45"/>
      <c r="B387" s="45"/>
      <c r="C387" s="4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45"/>
      <c r="B388" s="45"/>
      <c r="C388" s="45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45"/>
      <c r="B389" s="45"/>
      <c r="C389" s="45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45"/>
      <c r="B390" s="45"/>
      <c r="C390" s="45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45"/>
      <c r="B391" s="45"/>
      <c r="C391" s="45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45"/>
      <c r="B392" s="45"/>
      <c r="C392" s="4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45"/>
      <c r="B393" s="45"/>
      <c r="C393" s="45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45"/>
      <c r="B394" s="45"/>
      <c r="C394" s="4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45"/>
      <c r="B395" s="45"/>
      <c r="C395" s="45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45"/>
      <c r="B396" s="45"/>
      <c r="C396" s="4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45"/>
      <c r="B397" s="45"/>
      <c r="C397" s="4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45"/>
      <c r="B398" s="45"/>
      <c r="C398" s="45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45"/>
      <c r="B399" s="45"/>
      <c r="C399" s="45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45"/>
      <c r="B400" s="45"/>
      <c r="C400" s="45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45"/>
      <c r="B401" s="45"/>
      <c r="C401" s="45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45"/>
      <c r="B402" s="45"/>
      <c r="C402" s="45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45"/>
      <c r="B403" s="45"/>
      <c r="C403" s="45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45"/>
      <c r="B404" s="45"/>
      <c r="C404" s="45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45"/>
      <c r="B405" s="45"/>
      <c r="C405" s="45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45"/>
      <c r="B406" s="45"/>
      <c r="C406" s="45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45"/>
      <c r="B407" s="45"/>
      <c r="C407" s="45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45"/>
      <c r="B408" s="45"/>
      <c r="C408" s="45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45"/>
      <c r="B409" s="45"/>
      <c r="C409" s="45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45"/>
      <c r="B410" s="45"/>
      <c r="C410" s="45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45"/>
      <c r="B411" s="45"/>
      <c r="C411" s="45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45"/>
      <c r="B412" s="45"/>
      <c r="C412" s="45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45"/>
      <c r="B413" s="45"/>
      <c r="C413" s="45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45"/>
      <c r="B414" s="45"/>
      <c r="C414" s="45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45"/>
      <c r="B415" s="45"/>
      <c r="C415" s="45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45"/>
      <c r="B416" s="45"/>
      <c r="C416" s="45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45"/>
      <c r="B417" s="45"/>
      <c r="C417" s="45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45"/>
      <c r="B418" s="45"/>
      <c r="C418" s="4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45"/>
      <c r="B419" s="45"/>
      <c r="C419" s="45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45"/>
      <c r="B420" s="45"/>
      <c r="C420" s="4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45"/>
      <c r="B421" s="45"/>
      <c r="C421" s="45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45"/>
      <c r="B422" s="45"/>
      <c r="C422" s="4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45"/>
      <c r="B423" s="45"/>
      <c r="C423" s="45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45"/>
      <c r="B424" s="45"/>
      <c r="C424" s="45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45"/>
      <c r="B425" s="45"/>
      <c r="C425" s="45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45"/>
      <c r="B426" s="45"/>
      <c r="C426" s="45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45"/>
      <c r="B427" s="45"/>
      <c r="C427" s="45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45"/>
      <c r="B428" s="45"/>
      <c r="C428" s="45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45"/>
      <c r="B429" s="45"/>
      <c r="C429" s="45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45"/>
      <c r="B430" s="45"/>
      <c r="C430" s="45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45"/>
      <c r="B431" s="45"/>
      <c r="C431" s="45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45"/>
      <c r="B432" s="45"/>
      <c r="C432" s="45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45"/>
      <c r="B433" s="45"/>
      <c r="C433" s="45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45"/>
      <c r="B434" s="45"/>
      <c r="C434" s="45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45"/>
      <c r="B435" s="45"/>
      <c r="C435" s="45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45"/>
      <c r="B436" s="45"/>
      <c r="C436" s="45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45"/>
      <c r="B437" s="45"/>
      <c r="C437" s="45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45"/>
      <c r="B438" s="45"/>
      <c r="C438" s="45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45"/>
      <c r="B439" s="45"/>
      <c r="C439" s="45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45"/>
      <c r="B440" s="45"/>
      <c r="C440" s="45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45"/>
      <c r="B441" s="45"/>
      <c r="C441" s="45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45"/>
      <c r="B442" s="45"/>
      <c r="C442" s="45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45"/>
      <c r="B443" s="45"/>
      <c r="C443" s="45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45"/>
      <c r="B444" s="45"/>
      <c r="C444" s="4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45"/>
      <c r="B445" s="45"/>
      <c r="C445" s="45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45"/>
      <c r="B446" s="45"/>
      <c r="C446" s="4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45"/>
      <c r="B447" s="45"/>
      <c r="C447" s="45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45"/>
      <c r="B448" s="45"/>
      <c r="C448" s="4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45"/>
      <c r="B449" s="45"/>
      <c r="C449" s="45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45"/>
      <c r="B450" s="45"/>
      <c r="C450" s="45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45"/>
      <c r="B451" s="45"/>
      <c r="C451" s="45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45"/>
      <c r="B452" s="45"/>
      <c r="C452" s="45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45"/>
      <c r="B453" s="45"/>
      <c r="C453" s="45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45"/>
      <c r="B454" s="45"/>
      <c r="C454" s="45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45"/>
      <c r="B455" s="45"/>
      <c r="C455" s="45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45"/>
      <c r="B456" s="45"/>
      <c r="C456" s="45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45"/>
      <c r="B457" s="45"/>
      <c r="C457" s="45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45"/>
      <c r="B458" s="45"/>
      <c r="C458" s="45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45"/>
      <c r="B459" s="45"/>
      <c r="C459" s="45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45"/>
      <c r="B460" s="45"/>
      <c r="C460" s="45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45"/>
      <c r="B461" s="45"/>
      <c r="C461" s="45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45"/>
      <c r="B462" s="45"/>
      <c r="C462" s="45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45"/>
      <c r="B463" s="45"/>
      <c r="C463" s="45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45"/>
      <c r="B464" s="45"/>
      <c r="C464" s="45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45"/>
      <c r="B465" s="45"/>
      <c r="C465" s="45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45"/>
      <c r="B466" s="45"/>
      <c r="C466" s="45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45"/>
      <c r="B467" s="45"/>
      <c r="C467" s="45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45"/>
      <c r="B468" s="45"/>
      <c r="C468" s="45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45"/>
      <c r="B469" s="45"/>
      <c r="C469" s="45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45"/>
      <c r="B470" s="45"/>
      <c r="C470" s="4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45"/>
      <c r="B471" s="45"/>
      <c r="C471" s="45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45"/>
      <c r="B472" s="45"/>
      <c r="C472" s="4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45"/>
      <c r="B473" s="45"/>
      <c r="C473" s="45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45"/>
      <c r="B474" s="45"/>
      <c r="C474" s="4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45"/>
      <c r="B475" s="45"/>
      <c r="C475" s="45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45"/>
      <c r="B476" s="45"/>
      <c r="C476" s="45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45"/>
      <c r="B477" s="45"/>
      <c r="C477" s="45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45"/>
      <c r="B478" s="45"/>
      <c r="C478" s="45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45"/>
      <c r="B479" s="45"/>
      <c r="C479" s="45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45"/>
      <c r="B480" s="45"/>
      <c r="C480" s="45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45"/>
      <c r="B481" s="45"/>
      <c r="C481" s="45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45"/>
      <c r="B482" s="45"/>
      <c r="C482" s="45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45"/>
      <c r="B483" s="45"/>
      <c r="C483" s="45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45"/>
      <c r="B484" s="45"/>
      <c r="C484" s="45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45"/>
      <c r="B485" s="45"/>
      <c r="C485" s="45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45"/>
      <c r="B486" s="45"/>
      <c r="C486" s="45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45"/>
      <c r="B487" s="45"/>
      <c r="C487" s="45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45"/>
      <c r="B488" s="45"/>
      <c r="C488" s="45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45"/>
      <c r="B489" s="45"/>
      <c r="C489" s="45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45"/>
      <c r="B490" s="45"/>
      <c r="C490" s="45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45"/>
      <c r="B491" s="45"/>
      <c r="C491" s="45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45"/>
      <c r="B492" s="45"/>
      <c r="C492" s="45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45"/>
      <c r="B493" s="45"/>
      <c r="C493" s="45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45"/>
      <c r="B494" s="45"/>
      <c r="C494" s="45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45"/>
      <c r="B495" s="45"/>
      <c r="C495" s="45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45"/>
      <c r="B496" s="45"/>
      <c r="C496" s="4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45"/>
      <c r="B497" s="45"/>
      <c r="C497" s="45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45"/>
      <c r="B498" s="45"/>
      <c r="C498" s="4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45"/>
      <c r="B499" s="45"/>
      <c r="C499" s="45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45"/>
      <c r="B500" s="45"/>
      <c r="C500" s="4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45"/>
      <c r="B501" s="45"/>
      <c r="C501" s="45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45"/>
      <c r="B502" s="45"/>
      <c r="C502" s="45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45"/>
      <c r="B503" s="45"/>
      <c r="C503" s="45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45"/>
      <c r="B504" s="45"/>
      <c r="C504" s="45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45"/>
      <c r="B505" s="45"/>
      <c r="C505" s="45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45"/>
      <c r="B506" s="45"/>
      <c r="C506" s="45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45"/>
      <c r="B507" s="45"/>
      <c r="C507" s="45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45"/>
      <c r="B508" s="45"/>
      <c r="C508" s="45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45"/>
      <c r="B509" s="45"/>
      <c r="C509" s="45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45"/>
      <c r="B510" s="45"/>
      <c r="C510" s="45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45"/>
      <c r="B511" s="45"/>
      <c r="C511" s="45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45"/>
      <c r="B512" s="45"/>
      <c r="C512" s="45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45"/>
      <c r="B513" s="45"/>
      <c r="C513" s="45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45"/>
      <c r="B514" s="45"/>
      <c r="C514" s="45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45"/>
      <c r="B515" s="45"/>
      <c r="C515" s="45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45"/>
      <c r="B516" s="45"/>
      <c r="C516" s="45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45"/>
      <c r="B517" s="45"/>
      <c r="C517" s="45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45"/>
      <c r="B518" s="45"/>
      <c r="C518" s="45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45"/>
      <c r="B519" s="45"/>
      <c r="C519" s="45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45"/>
      <c r="B520" s="45"/>
      <c r="C520" s="45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45"/>
      <c r="B521" s="45"/>
      <c r="C521" s="45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45"/>
      <c r="B522" s="45"/>
      <c r="C522" s="4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45"/>
      <c r="B523" s="45"/>
      <c r="C523" s="45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45"/>
      <c r="B524" s="45"/>
      <c r="C524" s="4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45"/>
      <c r="B525" s="45"/>
      <c r="C525" s="45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45"/>
      <c r="B526" s="45"/>
      <c r="C526" s="45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45"/>
      <c r="B527" s="45"/>
      <c r="C527" s="45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45"/>
      <c r="B528" s="45"/>
      <c r="C528" s="45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45"/>
      <c r="B529" s="45"/>
      <c r="C529" s="45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45"/>
      <c r="B530" s="45"/>
      <c r="C530" s="45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45"/>
      <c r="B531" s="45"/>
      <c r="C531" s="45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45"/>
      <c r="B532" s="45"/>
      <c r="C532" s="45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45"/>
      <c r="B533" s="45"/>
      <c r="C533" s="45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45"/>
      <c r="B534" s="45"/>
      <c r="C534" s="45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45"/>
      <c r="B535" s="45"/>
      <c r="C535" s="45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45"/>
      <c r="B536" s="45"/>
      <c r="C536" s="45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45"/>
      <c r="B537" s="45"/>
      <c r="C537" s="45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45"/>
      <c r="B538" s="45"/>
      <c r="C538" s="45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45"/>
      <c r="B539" s="45"/>
      <c r="C539" s="45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45"/>
      <c r="B540" s="45"/>
      <c r="C540" s="45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45"/>
      <c r="B541" s="45"/>
      <c r="C541" s="45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45"/>
      <c r="B542" s="45"/>
      <c r="C542" s="45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45"/>
      <c r="B543" s="45"/>
      <c r="C543" s="45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45"/>
      <c r="B544" s="45"/>
      <c r="C544" s="45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45"/>
      <c r="B545" s="45"/>
      <c r="C545" s="45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45"/>
      <c r="B546" s="45"/>
      <c r="C546" s="45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45"/>
      <c r="B547" s="45"/>
      <c r="C547" s="45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45"/>
      <c r="B548" s="45"/>
      <c r="C548" s="45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45"/>
      <c r="B549" s="45"/>
      <c r="C549" s="45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45"/>
      <c r="B550" s="45"/>
      <c r="C550" s="45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45"/>
      <c r="B551" s="45"/>
      <c r="C551" s="45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45"/>
      <c r="B552" s="45"/>
      <c r="C552" s="45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45"/>
      <c r="B553" s="45"/>
      <c r="C553" s="45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45"/>
      <c r="B554" s="45"/>
      <c r="C554" s="45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45"/>
      <c r="B555" s="45"/>
      <c r="C555" s="45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45"/>
      <c r="B556" s="45"/>
      <c r="C556" s="45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45"/>
      <c r="B557" s="45"/>
      <c r="C557" s="45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45"/>
      <c r="B558" s="45"/>
      <c r="C558" s="45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45"/>
      <c r="B559" s="45"/>
      <c r="C559" s="45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45"/>
      <c r="B560" s="45"/>
      <c r="C560" s="45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45"/>
      <c r="B561" s="45"/>
      <c r="C561" s="45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45"/>
      <c r="B562" s="45"/>
      <c r="C562" s="45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45"/>
      <c r="B563" s="45"/>
      <c r="C563" s="45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45"/>
      <c r="B564" s="45"/>
      <c r="C564" s="45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45"/>
      <c r="B565" s="45"/>
      <c r="C565" s="45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45"/>
      <c r="B566" s="45"/>
      <c r="C566" s="45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45"/>
      <c r="B567" s="45"/>
      <c r="C567" s="45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45"/>
      <c r="B568" s="45"/>
      <c r="C568" s="45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45"/>
      <c r="B569" s="45"/>
      <c r="C569" s="45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45"/>
      <c r="B570" s="45"/>
      <c r="C570" s="45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45"/>
      <c r="B571" s="45"/>
      <c r="C571" s="45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45"/>
      <c r="B572" s="45"/>
      <c r="C572" s="45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45"/>
      <c r="B573" s="45"/>
      <c r="C573" s="45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45"/>
      <c r="B574" s="45"/>
      <c r="C574" s="45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45"/>
      <c r="B575" s="45"/>
      <c r="C575" s="45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45"/>
      <c r="B576" s="45"/>
      <c r="C576" s="45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45"/>
      <c r="B577" s="45"/>
      <c r="C577" s="45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45"/>
      <c r="B578" s="45"/>
      <c r="C578" s="45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45"/>
      <c r="B579" s="45"/>
      <c r="C579" s="45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45"/>
      <c r="B580" s="45"/>
      <c r="C580" s="45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45"/>
      <c r="B581" s="45"/>
      <c r="C581" s="45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45"/>
      <c r="B582" s="45"/>
      <c r="C582" s="45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45"/>
      <c r="B583" s="45"/>
      <c r="C583" s="45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45"/>
      <c r="B584" s="45"/>
      <c r="C584" s="45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45"/>
      <c r="B585" s="45"/>
      <c r="C585" s="45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45"/>
      <c r="B586" s="45"/>
      <c r="C586" s="45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45"/>
      <c r="B587" s="45"/>
      <c r="C587" s="45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45"/>
      <c r="B588" s="45"/>
      <c r="C588" s="45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45"/>
      <c r="B589" s="45"/>
      <c r="C589" s="45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45"/>
      <c r="B590" s="45"/>
      <c r="C590" s="45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45"/>
      <c r="B591" s="45"/>
      <c r="C591" s="45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45"/>
      <c r="B592" s="45"/>
      <c r="C592" s="45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45"/>
      <c r="B593" s="45"/>
      <c r="C593" s="45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45"/>
      <c r="B594" s="45"/>
      <c r="C594" s="45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45"/>
      <c r="B595" s="45"/>
      <c r="C595" s="45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45"/>
      <c r="B596" s="45"/>
      <c r="C596" s="45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45"/>
      <c r="B597" s="45"/>
      <c r="C597" s="45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45"/>
      <c r="B598" s="45"/>
      <c r="C598" s="45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45"/>
      <c r="B599" s="45"/>
      <c r="C599" s="45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45"/>
      <c r="B600" s="45"/>
      <c r="C600" s="45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45"/>
      <c r="B601" s="45"/>
      <c r="C601" s="45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45"/>
      <c r="B602" s="45"/>
      <c r="C602" s="45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45"/>
      <c r="B603" s="45"/>
      <c r="C603" s="45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45"/>
      <c r="B604" s="45"/>
      <c r="C604" s="45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45"/>
      <c r="B605" s="45"/>
      <c r="C605" s="45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45"/>
      <c r="B606" s="45"/>
      <c r="C606" s="45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45"/>
      <c r="B607" s="45"/>
      <c r="C607" s="45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45"/>
      <c r="B608" s="45"/>
      <c r="C608" s="45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45"/>
      <c r="B609" s="45"/>
      <c r="C609" s="45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45"/>
      <c r="B610" s="45"/>
      <c r="C610" s="45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45"/>
      <c r="B611" s="45"/>
      <c r="C611" s="45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45"/>
      <c r="B612" s="45"/>
      <c r="C612" s="45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45"/>
      <c r="B613" s="45"/>
      <c r="C613" s="45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45"/>
      <c r="B614" s="45"/>
      <c r="C614" s="45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45"/>
      <c r="B615" s="45"/>
      <c r="C615" s="45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45"/>
      <c r="B616" s="45"/>
      <c r="C616" s="45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45"/>
      <c r="B617" s="45"/>
      <c r="C617" s="45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45"/>
      <c r="B618" s="45"/>
      <c r="C618" s="45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45"/>
      <c r="B619" s="45"/>
      <c r="C619" s="45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45"/>
      <c r="B620" s="45"/>
      <c r="C620" s="45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45"/>
      <c r="B621" s="45"/>
      <c r="C621" s="45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45"/>
      <c r="B622" s="45"/>
      <c r="C622" s="45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45"/>
      <c r="B623" s="45"/>
      <c r="C623" s="45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45"/>
      <c r="B624" s="45"/>
      <c r="C624" s="45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45"/>
      <c r="B625" s="45"/>
      <c r="C625" s="45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45"/>
      <c r="B626" s="45"/>
      <c r="C626" s="45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45"/>
      <c r="B627" s="45"/>
      <c r="C627" s="45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45"/>
      <c r="B628" s="45"/>
      <c r="C628" s="45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45"/>
      <c r="B629" s="45"/>
      <c r="C629" s="45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45"/>
      <c r="B630" s="45"/>
      <c r="C630" s="45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45"/>
      <c r="B631" s="45"/>
      <c r="C631" s="45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45"/>
      <c r="B632" s="45"/>
      <c r="C632" s="45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45"/>
      <c r="B633" s="45"/>
      <c r="C633" s="45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45"/>
      <c r="B634" s="45"/>
      <c r="C634" s="45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45"/>
      <c r="B635" s="45"/>
      <c r="C635" s="45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45"/>
      <c r="B636" s="45"/>
      <c r="C636" s="45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45"/>
      <c r="B637" s="45"/>
      <c r="C637" s="45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45"/>
      <c r="B638" s="45"/>
      <c r="C638" s="45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45"/>
      <c r="B639" s="45"/>
      <c r="C639" s="45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45"/>
      <c r="B640" s="45"/>
      <c r="C640" s="45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45"/>
      <c r="B641" s="45"/>
      <c r="C641" s="45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45"/>
      <c r="B642" s="45"/>
      <c r="C642" s="45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45"/>
      <c r="B643" s="45"/>
      <c r="C643" s="45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45"/>
      <c r="B644" s="45"/>
      <c r="C644" s="45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45"/>
      <c r="B645" s="45"/>
      <c r="C645" s="45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45"/>
      <c r="B646" s="45"/>
      <c r="C646" s="45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45"/>
      <c r="B647" s="45"/>
      <c r="C647" s="45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45"/>
      <c r="B648" s="45"/>
      <c r="C648" s="45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45"/>
      <c r="B649" s="45"/>
      <c r="C649" s="45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45"/>
      <c r="B650" s="45"/>
      <c r="C650" s="45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45"/>
      <c r="B651" s="45"/>
      <c r="C651" s="45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45"/>
      <c r="B652" s="45"/>
      <c r="C652" s="45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45"/>
      <c r="B653" s="45"/>
      <c r="C653" s="45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45"/>
      <c r="B654" s="45"/>
      <c r="C654" s="45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45"/>
      <c r="B655" s="45"/>
      <c r="C655" s="45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45"/>
      <c r="B656" s="45"/>
      <c r="C656" s="45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45"/>
      <c r="B657" s="45"/>
      <c r="C657" s="45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45"/>
      <c r="B658" s="45"/>
      <c r="C658" s="45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45"/>
      <c r="B659" s="45"/>
      <c r="C659" s="45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45"/>
      <c r="B660" s="45"/>
      <c r="C660" s="45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45"/>
      <c r="B661" s="45"/>
      <c r="C661" s="45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45"/>
      <c r="B662" s="45"/>
      <c r="C662" s="45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45"/>
      <c r="B663" s="45"/>
      <c r="C663" s="45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45"/>
      <c r="B664" s="45"/>
      <c r="C664" s="45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45"/>
      <c r="B665" s="45"/>
      <c r="C665" s="45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45"/>
      <c r="B666" s="45"/>
      <c r="C666" s="45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45"/>
      <c r="B667" s="45"/>
      <c r="C667" s="45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45"/>
      <c r="B668" s="45"/>
      <c r="C668" s="45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45"/>
      <c r="B669" s="45"/>
      <c r="C669" s="45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45"/>
      <c r="B670" s="45"/>
      <c r="C670" s="45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45"/>
      <c r="B671" s="45"/>
      <c r="C671" s="45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45"/>
      <c r="B672" s="45"/>
      <c r="C672" s="45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45"/>
      <c r="B673" s="45"/>
      <c r="C673" s="45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45"/>
      <c r="B674" s="45"/>
      <c r="C674" s="45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45"/>
      <c r="B675" s="45"/>
      <c r="C675" s="45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45"/>
      <c r="B676" s="45"/>
      <c r="C676" s="45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45"/>
      <c r="B677" s="45"/>
      <c r="C677" s="45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45"/>
      <c r="B678" s="45"/>
      <c r="C678" s="45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45"/>
      <c r="B679" s="45"/>
      <c r="C679" s="45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45"/>
      <c r="B680" s="45"/>
      <c r="C680" s="45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45"/>
      <c r="B681" s="45"/>
      <c r="C681" s="45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45"/>
      <c r="B682" s="45"/>
      <c r="C682" s="45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45"/>
      <c r="B683" s="45"/>
      <c r="C683" s="45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45"/>
      <c r="B684" s="45"/>
      <c r="C684" s="45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45"/>
      <c r="B685" s="45"/>
      <c r="C685" s="45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45"/>
      <c r="B686" s="45"/>
      <c r="C686" s="45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45"/>
      <c r="B687" s="45"/>
      <c r="C687" s="45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45"/>
      <c r="B688" s="45"/>
      <c r="C688" s="45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45"/>
      <c r="B689" s="45"/>
      <c r="C689" s="45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45"/>
      <c r="B690" s="45"/>
      <c r="C690" s="45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45"/>
      <c r="B691" s="45"/>
      <c r="C691" s="45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45"/>
      <c r="B692" s="45"/>
      <c r="C692" s="45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45"/>
      <c r="B693" s="45"/>
      <c r="C693" s="45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45"/>
      <c r="B694" s="45"/>
      <c r="C694" s="45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45"/>
      <c r="B695" s="45"/>
      <c r="C695" s="45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45"/>
      <c r="B696" s="45"/>
      <c r="C696" s="45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45"/>
      <c r="B697" s="45"/>
      <c r="C697" s="45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45"/>
      <c r="B698" s="45"/>
      <c r="C698" s="45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45"/>
      <c r="B699" s="45"/>
      <c r="C699" s="45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45"/>
      <c r="B700" s="45"/>
      <c r="C700" s="45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45"/>
      <c r="B701" s="45"/>
      <c r="C701" s="45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45"/>
      <c r="B702" s="45"/>
      <c r="C702" s="45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45"/>
      <c r="B703" s="45"/>
      <c r="C703" s="45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45"/>
      <c r="B704" s="45"/>
      <c r="C704" s="45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45"/>
      <c r="B705" s="45"/>
      <c r="C705" s="45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45"/>
      <c r="B706" s="45"/>
      <c r="C706" s="45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45"/>
      <c r="B707" s="45"/>
      <c r="C707" s="45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45"/>
      <c r="B708" s="45"/>
      <c r="C708" s="45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45"/>
      <c r="B709" s="45"/>
      <c r="C709" s="45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45"/>
      <c r="B710" s="45"/>
      <c r="C710" s="45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45"/>
      <c r="B711" s="45"/>
      <c r="C711" s="45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45"/>
      <c r="B712" s="45"/>
      <c r="C712" s="45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45"/>
      <c r="B713" s="45"/>
      <c r="C713" s="45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45"/>
      <c r="B714" s="45"/>
      <c r="C714" s="45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45"/>
      <c r="B715" s="45"/>
      <c r="C715" s="45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45"/>
      <c r="B716" s="45"/>
      <c r="C716" s="45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45"/>
      <c r="B717" s="45"/>
      <c r="C717" s="45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45"/>
      <c r="B718" s="45"/>
      <c r="C718" s="45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45"/>
      <c r="B719" s="45"/>
      <c r="C719" s="45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45"/>
      <c r="B720" s="45"/>
      <c r="C720" s="45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45"/>
      <c r="B721" s="45"/>
      <c r="C721" s="45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45"/>
      <c r="B722" s="45"/>
      <c r="C722" s="45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45"/>
      <c r="B723" s="45"/>
      <c r="C723" s="45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45"/>
      <c r="B724" s="45"/>
      <c r="C724" s="45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45"/>
      <c r="B725" s="45"/>
      <c r="C725" s="45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45"/>
      <c r="B726" s="45"/>
      <c r="C726" s="45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45"/>
      <c r="B727" s="45"/>
      <c r="C727" s="45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45"/>
      <c r="B728" s="45"/>
      <c r="C728" s="45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45"/>
      <c r="B729" s="45"/>
      <c r="C729" s="45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45"/>
      <c r="B730" s="45"/>
      <c r="C730" s="45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45"/>
      <c r="B731" s="45"/>
      <c r="C731" s="45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45"/>
      <c r="B732" s="45"/>
      <c r="C732" s="45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45"/>
      <c r="B733" s="45"/>
      <c r="C733" s="45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45"/>
      <c r="B734" s="45"/>
      <c r="C734" s="45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45"/>
      <c r="B735" s="45"/>
      <c r="C735" s="45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45"/>
      <c r="B736" s="45"/>
      <c r="C736" s="45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45"/>
      <c r="B737" s="45"/>
      <c r="C737" s="45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45"/>
      <c r="B738" s="45"/>
      <c r="C738" s="45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45"/>
      <c r="B739" s="45"/>
      <c r="C739" s="45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45"/>
      <c r="B740" s="45"/>
      <c r="C740" s="45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45"/>
      <c r="B741" s="45"/>
      <c r="C741" s="45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45"/>
      <c r="B742" s="45"/>
      <c r="C742" s="45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45"/>
      <c r="B743" s="45"/>
      <c r="C743" s="45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45"/>
      <c r="B744" s="45"/>
      <c r="C744" s="45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45"/>
      <c r="B745" s="45"/>
      <c r="C745" s="45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45"/>
      <c r="B746" s="45"/>
      <c r="C746" s="45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45"/>
      <c r="B747" s="45"/>
      <c r="C747" s="45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45"/>
      <c r="B748" s="45"/>
      <c r="C748" s="45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45"/>
      <c r="B749" s="45"/>
      <c r="C749" s="45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45"/>
      <c r="B750" s="45"/>
      <c r="C750" s="45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45"/>
      <c r="B751" s="45"/>
      <c r="C751" s="45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45"/>
      <c r="B752" s="45"/>
      <c r="C752" s="45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45"/>
      <c r="B753" s="45"/>
      <c r="C753" s="45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45"/>
      <c r="B754" s="45"/>
      <c r="C754" s="45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45"/>
      <c r="B755" s="45"/>
      <c r="C755" s="45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45"/>
      <c r="B756" s="45"/>
      <c r="C756" s="45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45"/>
      <c r="B757" s="45"/>
      <c r="C757" s="45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45"/>
      <c r="B758" s="45"/>
      <c r="C758" s="45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45"/>
      <c r="B759" s="45"/>
      <c r="C759" s="45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45"/>
      <c r="B760" s="45"/>
      <c r="C760" s="45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45"/>
      <c r="B761" s="45"/>
      <c r="C761" s="45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45"/>
      <c r="B762" s="45"/>
      <c r="C762" s="45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45"/>
      <c r="B763" s="45"/>
      <c r="C763" s="45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45"/>
      <c r="B764" s="45"/>
      <c r="C764" s="45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45"/>
      <c r="B765" s="45"/>
      <c r="C765" s="45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45"/>
      <c r="B766" s="45"/>
      <c r="C766" s="45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45"/>
      <c r="B767" s="45"/>
      <c r="C767" s="45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45"/>
      <c r="B768" s="45"/>
      <c r="C768" s="45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45"/>
      <c r="B769" s="45"/>
      <c r="C769" s="45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45"/>
      <c r="B770" s="45"/>
      <c r="C770" s="45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45"/>
      <c r="B771" s="45"/>
      <c r="C771" s="45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45"/>
      <c r="B772" s="45"/>
      <c r="C772" s="45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45"/>
      <c r="B773" s="45"/>
      <c r="C773" s="45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45"/>
      <c r="B774" s="45"/>
      <c r="C774" s="45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45"/>
      <c r="B775" s="45"/>
      <c r="C775" s="45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45"/>
      <c r="B776" s="45"/>
      <c r="C776" s="45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45"/>
      <c r="B777" s="45"/>
      <c r="C777" s="45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45"/>
      <c r="B778" s="45"/>
      <c r="C778" s="45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45"/>
      <c r="B779" s="45"/>
      <c r="C779" s="45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45"/>
      <c r="B780" s="45"/>
      <c r="C780" s="45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45"/>
      <c r="B781" s="45"/>
      <c r="C781" s="45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45"/>
      <c r="B782" s="45"/>
      <c r="C782" s="45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45"/>
      <c r="B783" s="45"/>
      <c r="C783" s="45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45"/>
      <c r="B784" s="45"/>
      <c r="C784" s="45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45"/>
      <c r="B785" s="45"/>
      <c r="C785" s="45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45"/>
      <c r="B786" s="45"/>
      <c r="C786" s="45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45"/>
      <c r="B787" s="45"/>
      <c r="C787" s="45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45"/>
      <c r="B788" s="45"/>
      <c r="C788" s="45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45"/>
      <c r="B789" s="45"/>
      <c r="C789" s="45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45"/>
      <c r="B790" s="45"/>
      <c r="C790" s="45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45"/>
      <c r="B791" s="45"/>
      <c r="C791" s="45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45"/>
      <c r="B792" s="45"/>
      <c r="C792" s="45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45"/>
      <c r="B793" s="45"/>
      <c r="C793" s="45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45"/>
      <c r="B794" s="45"/>
      <c r="C794" s="45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45"/>
      <c r="B795" s="45"/>
      <c r="C795" s="45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45"/>
      <c r="B796" s="45"/>
      <c r="C796" s="45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45"/>
      <c r="B797" s="45"/>
      <c r="C797" s="45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45"/>
      <c r="B798" s="45"/>
      <c r="C798" s="45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45"/>
      <c r="B799" s="45"/>
      <c r="C799" s="45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45"/>
      <c r="B800" s="45"/>
      <c r="C800" s="45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45"/>
      <c r="B801" s="45"/>
      <c r="C801" s="45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45"/>
      <c r="B802" s="45"/>
      <c r="C802" s="45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45"/>
      <c r="B803" s="45"/>
      <c r="C803" s="45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45"/>
      <c r="B804" s="45"/>
      <c r="C804" s="45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45"/>
      <c r="B805" s="45"/>
      <c r="C805" s="45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45"/>
      <c r="B806" s="45"/>
      <c r="C806" s="45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45"/>
      <c r="B807" s="45"/>
      <c r="C807" s="45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45"/>
      <c r="B808" s="45"/>
      <c r="C808" s="45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45"/>
      <c r="B809" s="45"/>
      <c r="C809" s="45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45"/>
      <c r="B810" s="45"/>
      <c r="C810" s="45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45"/>
      <c r="B811" s="45"/>
      <c r="C811" s="45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45"/>
      <c r="B812" s="45"/>
      <c r="C812" s="45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45"/>
      <c r="B813" s="45"/>
      <c r="C813" s="45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45"/>
      <c r="B814" s="45"/>
      <c r="C814" s="45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45"/>
      <c r="B815" s="45"/>
      <c r="C815" s="45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45"/>
      <c r="B816" s="45"/>
      <c r="C816" s="45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45"/>
      <c r="B817" s="45"/>
      <c r="C817" s="45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45"/>
      <c r="B818" s="45"/>
      <c r="C818" s="45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45"/>
      <c r="B819" s="45"/>
      <c r="C819" s="45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45"/>
      <c r="B820" s="45"/>
      <c r="C820" s="45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45"/>
      <c r="B821" s="45"/>
      <c r="C821" s="45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45"/>
      <c r="B822" s="45"/>
      <c r="C822" s="45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45"/>
      <c r="B823" s="45"/>
      <c r="C823" s="45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45"/>
      <c r="B824" s="45"/>
      <c r="C824" s="45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45"/>
      <c r="B825" s="45"/>
      <c r="C825" s="45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45"/>
      <c r="B826" s="45"/>
      <c r="C826" s="45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45"/>
      <c r="B827" s="45"/>
      <c r="C827" s="45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45"/>
      <c r="B828" s="45"/>
      <c r="C828" s="45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45"/>
      <c r="B829" s="45"/>
      <c r="C829" s="45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45"/>
      <c r="B830" s="45"/>
      <c r="C830" s="45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45"/>
      <c r="B831" s="45"/>
      <c r="C831" s="45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45"/>
      <c r="B832" s="45"/>
      <c r="C832" s="45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45"/>
      <c r="B833" s="45"/>
      <c r="C833" s="45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45"/>
      <c r="B834" s="45"/>
      <c r="C834" s="45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45"/>
      <c r="B835" s="45"/>
      <c r="C835" s="45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45"/>
      <c r="B836" s="45"/>
      <c r="C836" s="45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45"/>
      <c r="B837" s="45"/>
      <c r="C837" s="45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45"/>
      <c r="B838" s="45"/>
      <c r="C838" s="45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45"/>
      <c r="B839" s="45"/>
      <c r="C839" s="45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45"/>
      <c r="B840" s="45"/>
      <c r="C840" s="45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45"/>
      <c r="B841" s="45"/>
      <c r="C841" s="45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45"/>
      <c r="B842" s="45"/>
      <c r="C842" s="45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45"/>
      <c r="B843" s="45"/>
      <c r="C843" s="45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45"/>
      <c r="B844" s="45"/>
      <c r="C844" s="45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45"/>
      <c r="B845" s="45"/>
      <c r="C845" s="45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45"/>
      <c r="B846" s="45"/>
      <c r="C846" s="45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45"/>
      <c r="B847" s="45"/>
      <c r="C847" s="45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45"/>
      <c r="B848" s="45"/>
      <c r="C848" s="45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45"/>
      <c r="B849" s="45"/>
      <c r="C849" s="45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45"/>
      <c r="B850" s="45"/>
      <c r="C850" s="45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45"/>
      <c r="B851" s="45"/>
      <c r="C851" s="45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45"/>
      <c r="B852" s="45"/>
      <c r="C852" s="45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45"/>
      <c r="B853" s="45"/>
      <c r="C853" s="45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45"/>
      <c r="B854" s="45"/>
      <c r="C854" s="45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45"/>
      <c r="B855" s="45"/>
      <c r="C855" s="45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45"/>
      <c r="B856" s="45"/>
      <c r="C856" s="45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45"/>
      <c r="B857" s="45"/>
      <c r="C857" s="45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45"/>
      <c r="B858" s="45"/>
      <c r="C858" s="45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45"/>
      <c r="B859" s="45"/>
      <c r="C859" s="45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45"/>
      <c r="B860" s="45"/>
      <c r="C860" s="45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45"/>
      <c r="B861" s="45"/>
      <c r="C861" s="45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45"/>
      <c r="B862" s="45"/>
      <c r="C862" s="45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45"/>
      <c r="B863" s="45"/>
      <c r="C863" s="45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45"/>
      <c r="B864" s="45"/>
      <c r="C864" s="45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45"/>
      <c r="B865" s="45"/>
      <c r="C865" s="45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45"/>
      <c r="B866" s="45"/>
      <c r="C866" s="45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45"/>
      <c r="B867" s="45"/>
      <c r="C867" s="45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45"/>
      <c r="B868" s="45"/>
      <c r="C868" s="45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45"/>
      <c r="B869" s="45"/>
      <c r="C869" s="45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45"/>
      <c r="B870" s="45"/>
      <c r="C870" s="45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45"/>
      <c r="B871" s="45"/>
      <c r="C871" s="45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45"/>
      <c r="B872" s="45"/>
      <c r="C872" s="45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45"/>
      <c r="B873" s="45"/>
      <c r="C873" s="45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45"/>
      <c r="B874" s="45"/>
      <c r="C874" s="45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45"/>
      <c r="B875" s="45"/>
      <c r="C875" s="45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45"/>
      <c r="B876" s="45"/>
      <c r="C876" s="45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45"/>
      <c r="B877" s="45"/>
      <c r="C877" s="45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45"/>
      <c r="B878" s="45"/>
      <c r="C878" s="45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45"/>
      <c r="B879" s="45"/>
      <c r="C879" s="45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45"/>
      <c r="B880" s="45"/>
      <c r="C880" s="45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45"/>
      <c r="B881" s="45"/>
      <c r="C881" s="45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45"/>
      <c r="B882" s="45"/>
      <c r="C882" s="45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45"/>
      <c r="B883" s="45"/>
      <c r="C883" s="45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45"/>
      <c r="B884" s="45"/>
      <c r="C884" s="45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45"/>
      <c r="B885" s="45"/>
      <c r="C885" s="45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45"/>
      <c r="B886" s="45"/>
      <c r="C886" s="45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45"/>
      <c r="B887" s="45"/>
      <c r="C887" s="45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45"/>
      <c r="B888" s="45"/>
      <c r="C888" s="45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45"/>
      <c r="B889" s="45"/>
      <c r="C889" s="45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45"/>
      <c r="B890" s="45"/>
      <c r="C890" s="45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45"/>
      <c r="B891" s="45"/>
      <c r="C891" s="45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45"/>
      <c r="B892" s="45"/>
      <c r="C892" s="45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45"/>
      <c r="B893" s="45"/>
      <c r="C893" s="45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45"/>
      <c r="B894" s="45"/>
      <c r="C894" s="45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45"/>
      <c r="B895" s="45"/>
      <c r="C895" s="45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45"/>
      <c r="B896" s="45"/>
      <c r="C896" s="45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45"/>
      <c r="B897" s="45"/>
      <c r="C897" s="45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45"/>
      <c r="B898" s="45"/>
      <c r="C898" s="45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45"/>
      <c r="B899" s="45"/>
      <c r="C899" s="45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45"/>
      <c r="B900" s="45"/>
      <c r="C900" s="45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45"/>
      <c r="B901" s="45"/>
      <c r="C901" s="45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45"/>
      <c r="B902" s="45"/>
      <c r="C902" s="45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45"/>
      <c r="B903" s="45"/>
      <c r="C903" s="45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45"/>
      <c r="B904" s="45"/>
      <c r="C904" s="45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45"/>
      <c r="B905" s="45"/>
      <c r="C905" s="45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45"/>
      <c r="B906" s="45"/>
      <c r="C906" s="45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45"/>
      <c r="B907" s="45"/>
      <c r="C907" s="45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45"/>
      <c r="B908" s="45"/>
      <c r="C908" s="45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45"/>
      <c r="B909" s="45"/>
      <c r="C909" s="45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45"/>
      <c r="B910" s="45"/>
      <c r="C910" s="45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45"/>
      <c r="B911" s="45"/>
      <c r="C911" s="45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45"/>
      <c r="B912" s="45"/>
      <c r="C912" s="45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45"/>
      <c r="B913" s="45"/>
      <c r="C913" s="45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45"/>
      <c r="B914" s="45"/>
      <c r="C914" s="45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45"/>
      <c r="B915" s="45"/>
      <c r="C915" s="45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45"/>
      <c r="B916" s="45"/>
      <c r="C916" s="45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45"/>
      <c r="B917" s="45"/>
      <c r="C917" s="45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45"/>
      <c r="B918" s="45"/>
      <c r="C918" s="45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45"/>
      <c r="B919" s="45"/>
      <c r="C919" s="45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45"/>
      <c r="B920" s="45"/>
      <c r="C920" s="45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45"/>
      <c r="B921" s="45"/>
      <c r="C921" s="45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45"/>
      <c r="B922" s="45"/>
      <c r="C922" s="45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45"/>
      <c r="B923" s="45"/>
      <c r="C923" s="45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45"/>
      <c r="B924" s="45"/>
      <c r="C924" s="45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45"/>
      <c r="B925" s="45"/>
      <c r="C925" s="45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45"/>
      <c r="B926" s="45"/>
      <c r="C926" s="45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45"/>
      <c r="B927" s="45"/>
      <c r="C927" s="45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45"/>
      <c r="B928" s="45"/>
      <c r="C928" s="45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45"/>
      <c r="B929" s="45"/>
      <c r="C929" s="45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45"/>
      <c r="B930" s="45"/>
      <c r="C930" s="45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45"/>
      <c r="B931" s="45"/>
      <c r="C931" s="45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45"/>
      <c r="B932" s="45"/>
      <c r="C932" s="45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45"/>
      <c r="B933" s="45"/>
      <c r="C933" s="45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45"/>
      <c r="B934" s="45"/>
      <c r="C934" s="45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45"/>
      <c r="B935" s="45"/>
      <c r="C935" s="45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45"/>
      <c r="B936" s="45"/>
      <c r="C936" s="45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45"/>
      <c r="B937" s="45"/>
      <c r="C937" s="45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45"/>
      <c r="B938" s="45"/>
      <c r="C938" s="45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45"/>
      <c r="B939" s="45"/>
      <c r="C939" s="45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45"/>
      <c r="B940" s="45"/>
      <c r="C940" s="45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45"/>
      <c r="B941" s="45"/>
      <c r="C941" s="45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45"/>
      <c r="B942" s="45"/>
      <c r="C942" s="45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45"/>
      <c r="B943" s="45"/>
      <c r="C943" s="45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45"/>
      <c r="B944" s="45"/>
      <c r="C944" s="45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45"/>
      <c r="B945" s="45"/>
      <c r="C945" s="45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45"/>
      <c r="B946" s="45"/>
      <c r="C946" s="45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45"/>
      <c r="B947" s="45"/>
      <c r="C947" s="45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45"/>
      <c r="B948" s="45"/>
      <c r="C948" s="45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45"/>
      <c r="B949" s="45"/>
      <c r="C949" s="45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45"/>
      <c r="B950" s="45"/>
      <c r="C950" s="45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45"/>
      <c r="B951" s="45"/>
      <c r="C951" s="45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45"/>
      <c r="B952" s="45"/>
      <c r="C952" s="45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45"/>
      <c r="B953" s="45"/>
      <c r="C953" s="45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45"/>
      <c r="B954" s="45"/>
      <c r="C954" s="45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45"/>
      <c r="B955" s="45"/>
      <c r="C955" s="45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45"/>
      <c r="B956" s="45"/>
      <c r="C956" s="45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45"/>
      <c r="B957" s="45"/>
      <c r="C957" s="45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45"/>
      <c r="B958" s="45"/>
      <c r="C958" s="45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45"/>
      <c r="B959" s="45"/>
      <c r="C959" s="45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45"/>
      <c r="B960" s="45"/>
      <c r="C960" s="45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45"/>
      <c r="B961" s="45"/>
      <c r="C961" s="45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45"/>
      <c r="B962" s="45"/>
      <c r="C962" s="45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45"/>
      <c r="B963" s="45"/>
      <c r="C963" s="45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45"/>
      <c r="B964" s="45"/>
      <c r="C964" s="45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45"/>
      <c r="B965" s="45"/>
      <c r="C965" s="45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45"/>
      <c r="B966" s="45"/>
      <c r="C966" s="45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45"/>
      <c r="B967" s="45"/>
      <c r="C967" s="45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45"/>
      <c r="B968" s="45"/>
      <c r="C968" s="45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45"/>
      <c r="B969" s="45"/>
      <c r="C969" s="45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45"/>
      <c r="B970" s="45"/>
      <c r="C970" s="45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45"/>
      <c r="B971" s="45"/>
      <c r="C971" s="45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45"/>
      <c r="B972" s="45"/>
      <c r="C972" s="45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45"/>
      <c r="B973" s="45"/>
      <c r="C973" s="45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45"/>
      <c r="B974" s="45"/>
      <c r="C974" s="45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45"/>
      <c r="B975" s="45"/>
      <c r="C975" s="45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45"/>
      <c r="B976" s="45"/>
      <c r="C976" s="45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45"/>
      <c r="B977" s="45"/>
      <c r="C977" s="45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45"/>
      <c r="B978" s="45"/>
      <c r="C978" s="45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45"/>
      <c r="B979" s="45"/>
      <c r="C979" s="45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45"/>
      <c r="B980" s="45"/>
      <c r="C980" s="45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45"/>
      <c r="B981" s="45"/>
      <c r="C981" s="45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45"/>
      <c r="B982" s="45"/>
      <c r="C982" s="45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45"/>
      <c r="B983" s="45"/>
      <c r="C983" s="45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45"/>
      <c r="B984" s="45"/>
      <c r="C984" s="45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45"/>
      <c r="B985" s="45"/>
      <c r="C985" s="45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45"/>
      <c r="B986" s="45"/>
      <c r="C986" s="45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45"/>
      <c r="B987" s="45"/>
      <c r="C987" s="45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45"/>
      <c r="B988" s="45"/>
      <c r="C988" s="45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45"/>
      <c r="B989" s="45"/>
      <c r="C989" s="45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45"/>
      <c r="B990" s="45"/>
      <c r="C990" s="45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45"/>
      <c r="B991" s="45"/>
      <c r="C991" s="45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45"/>
      <c r="B992" s="45"/>
      <c r="C992" s="45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45"/>
      <c r="B993" s="45"/>
      <c r="C993" s="45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45"/>
      <c r="B994" s="45"/>
      <c r="C994" s="45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45"/>
      <c r="B995" s="45"/>
      <c r="C995" s="45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45"/>
      <c r="B996" s="45"/>
      <c r="C996" s="45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45"/>
      <c r="B997" s="45"/>
      <c r="C997" s="45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45"/>
      <c r="B998" s="45"/>
      <c r="C998" s="45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45"/>
      <c r="B999" s="45"/>
      <c r="C999" s="45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45"/>
      <c r="B1000" s="45"/>
      <c r="C1000" s="45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5:E5"/>
    <mergeCell ref="H6:J6"/>
    <mergeCell ref="A12:E1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5" workbookViewId="0">
      <selection activeCell="B12" sqref="B12:B14"/>
    </sheetView>
  </sheetViews>
  <sheetFormatPr defaultColWidth="12.6328125" defaultRowHeight="15" customHeight="1" x14ac:dyDescent="0.25"/>
  <cols>
    <col min="1" max="1" width="4.453125" customWidth="1"/>
    <col min="2" max="2" width="37" customWidth="1"/>
    <col min="3" max="6" width="9.08984375" customWidth="1"/>
    <col min="7" max="7" width="8.90625" customWidth="1"/>
    <col min="8" max="8" width="6.6328125" customWidth="1"/>
    <col min="9" max="9" width="6.453125" customWidth="1"/>
    <col min="10" max="26" width="8" customWidth="1"/>
  </cols>
  <sheetData>
    <row r="1" spans="1:26" ht="18" customHeight="1" x14ac:dyDescent="0.45">
      <c r="A1" s="46" t="str">
        <f>Ajakava!A1</f>
        <v>2023 EESTI KARIKAVÕISTLUSED KÄSIPALLIS</v>
      </c>
      <c r="B1" s="46"/>
      <c r="C1" s="44"/>
      <c r="D1" s="44"/>
      <c r="E1" s="44"/>
      <c r="F1" s="44"/>
      <c r="G1" s="4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 x14ac:dyDescent="0.45">
      <c r="A2" s="46" t="str">
        <f>Ajakava!A2</f>
        <v>NEIDUDE C KLASS</v>
      </c>
      <c r="B2" s="46"/>
      <c r="C2" s="46"/>
      <c r="D2" s="46"/>
      <c r="E2" s="3"/>
      <c r="F2" s="3"/>
      <c r="G2" s="47" t="str">
        <f>Ajakava!F3</f>
        <v>18.11.-19.11.2023</v>
      </c>
      <c r="H2" s="48" t="str">
        <f>Ajakava!G3</f>
        <v>TAPA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45">
      <c r="A3" s="49" t="str">
        <f>Ajakava!A3</f>
        <v>sündinud 2009-2011</v>
      </c>
      <c r="B3" s="46"/>
      <c r="C3" s="3"/>
      <c r="D3" s="46"/>
      <c r="E3" s="46"/>
      <c r="F3" s="3"/>
      <c r="G3" s="3"/>
      <c r="H3" s="4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35">
      <c r="A4" s="45"/>
      <c r="B4" s="3"/>
      <c r="C4" s="3"/>
      <c r="D4" s="3"/>
      <c r="E4" s="17"/>
      <c r="F4" s="17"/>
      <c r="G4" s="4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x14ac:dyDescent="0.25">
      <c r="A5" s="50"/>
      <c r="B5" s="51" t="s">
        <v>27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135" t="s">
        <v>28</v>
      </c>
      <c r="I5" s="136"/>
      <c r="J5" s="53" t="s">
        <v>29</v>
      </c>
      <c r="K5" s="54" t="s">
        <v>30</v>
      </c>
    </row>
    <row r="6" spans="1:26" ht="16.5" customHeight="1" x14ac:dyDescent="0.35">
      <c r="A6" s="137">
        <v>1</v>
      </c>
      <c r="B6" s="127" t="s">
        <v>31</v>
      </c>
      <c r="C6" s="91"/>
      <c r="D6" s="55">
        <v>0</v>
      </c>
      <c r="E6" s="55">
        <v>0</v>
      </c>
      <c r="F6" s="55">
        <v>2</v>
      </c>
      <c r="G6" s="55">
        <v>2</v>
      </c>
      <c r="H6" s="56"/>
      <c r="I6" s="57"/>
      <c r="J6" s="115">
        <f>SUM(C6:G6)</f>
        <v>4</v>
      </c>
      <c r="K6" s="117" t="s">
        <v>53</v>
      </c>
    </row>
    <row r="7" spans="1:26" ht="15.75" customHeight="1" x14ac:dyDescent="0.35">
      <c r="A7" s="125"/>
      <c r="B7" s="128"/>
      <c r="C7" s="92"/>
      <c r="D7" s="58">
        <v>8</v>
      </c>
      <c r="E7" s="58">
        <v>12</v>
      </c>
      <c r="F7" s="58">
        <v>15</v>
      </c>
      <c r="G7" s="58">
        <v>15</v>
      </c>
      <c r="H7" s="59">
        <f>SUBTOTAL(9,C7:G7)</f>
        <v>50</v>
      </c>
      <c r="I7" s="60">
        <f>SUM(H7-I8)</f>
        <v>-19</v>
      </c>
      <c r="J7" s="116"/>
      <c r="K7" s="118"/>
    </row>
    <row r="8" spans="1:26" ht="16.5" customHeight="1" x14ac:dyDescent="0.35">
      <c r="A8" s="126"/>
      <c r="B8" s="129"/>
      <c r="C8" s="93"/>
      <c r="D8" s="61">
        <v>30</v>
      </c>
      <c r="E8" s="61">
        <v>19</v>
      </c>
      <c r="F8" s="61">
        <v>11</v>
      </c>
      <c r="G8" s="61">
        <v>9</v>
      </c>
      <c r="H8" s="62"/>
      <c r="I8" s="63">
        <f>SUBTOTAL(9,C8:G8)</f>
        <v>69</v>
      </c>
      <c r="J8" s="116"/>
      <c r="K8" s="119"/>
    </row>
    <row r="9" spans="1:26" ht="15" customHeight="1" x14ac:dyDescent="0.35">
      <c r="A9" s="124">
        <v>2</v>
      </c>
      <c r="B9" s="127" t="s">
        <v>32</v>
      </c>
      <c r="C9" s="64">
        <v>2</v>
      </c>
      <c r="D9" s="94"/>
      <c r="E9" s="55">
        <v>2</v>
      </c>
      <c r="F9" s="55">
        <v>2</v>
      </c>
      <c r="G9" s="55">
        <v>2</v>
      </c>
      <c r="H9" s="56"/>
      <c r="I9" s="57"/>
      <c r="J9" s="120">
        <f>SUM(C9:G9)</f>
        <v>8</v>
      </c>
      <c r="K9" s="122" t="s">
        <v>51</v>
      </c>
    </row>
    <row r="10" spans="1:26" ht="15.75" customHeight="1" x14ac:dyDescent="0.35">
      <c r="A10" s="125"/>
      <c r="B10" s="128"/>
      <c r="C10" s="65">
        <v>30</v>
      </c>
      <c r="D10" s="92"/>
      <c r="E10" s="58">
        <v>28</v>
      </c>
      <c r="F10" s="58">
        <v>27</v>
      </c>
      <c r="G10" s="58">
        <v>29</v>
      </c>
      <c r="H10" s="59">
        <f>SUBTOTAL(9,C10:G10)</f>
        <v>114</v>
      </c>
      <c r="I10" s="60">
        <f>SUM(H10-I11)</f>
        <v>78</v>
      </c>
      <c r="J10" s="116"/>
      <c r="K10" s="118"/>
    </row>
    <row r="11" spans="1:26" ht="16.5" customHeight="1" x14ac:dyDescent="0.35">
      <c r="A11" s="126"/>
      <c r="B11" s="129"/>
      <c r="C11" s="66">
        <v>8</v>
      </c>
      <c r="D11" s="93"/>
      <c r="E11" s="61">
        <v>8</v>
      </c>
      <c r="F11" s="61">
        <v>12</v>
      </c>
      <c r="G11" s="61">
        <v>8</v>
      </c>
      <c r="H11" s="62"/>
      <c r="I11" s="63">
        <f>SUBTOTAL(9,C11:G11)</f>
        <v>36</v>
      </c>
      <c r="J11" s="134"/>
      <c r="K11" s="119"/>
    </row>
    <row r="12" spans="1:26" ht="15.75" customHeight="1" x14ac:dyDescent="0.35">
      <c r="A12" s="124">
        <v>3</v>
      </c>
      <c r="B12" s="127" t="s">
        <v>33</v>
      </c>
      <c r="C12" s="64">
        <v>2</v>
      </c>
      <c r="D12" s="67">
        <v>0</v>
      </c>
      <c r="E12" s="94"/>
      <c r="F12" s="55">
        <v>2</v>
      </c>
      <c r="G12" s="55">
        <v>2</v>
      </c>
      <c r="H12" s="56"/>
      <c r="I12" s="57"/>
      <c r="J12" s="120">
        <f>SUM(C12:G12)</f>
        <v>6</v>
      </c>
      <c r="K12" s="122" t="s">
        <v>52</v>
      </c>
    </row>
    <row r="13" spans="1:26" ht="15.75" customHeight="1" x14ac:dyDescent="0.35">
      <c r="A13" s="125"/>
      <c r="B13" s="128"/>
      <c r="C13" s="65">
        <v>19</v>
      </c>
      <c r="D13" s="68">
        <v>8</v>
      </c>
      <c r="E13" s="92"/>
      <c r="F13" s="58">
        <v>22</v>
      </c>
      <c r="G13" s="58">
        <v>19</v>
      </c>
      <c r="H13" s="59">
        <f>SUBTOTAL(9,C13:G13)</f>
        <v>68</v>
      </c>
      <c r="I13" s="60">
        <f>SUM(H13-I14)</f>
        <v>-3</v>
      </c>
      <c r="J13" s="116"/>
      <c r="K13" s="118"/>
    </row>
    <row r="14" spans="1:26" ht="16.5" customHeight="1" x14ac:dyDescent="0.35">
      <c r="A14" s="126"/>
      <c r="B14" s="129"/>
      <c r="C14" s="66">
        <v>12</v>
      </c>
      <c r="D14" s="69">
        <v>28</v>
      </c>
      <c r="E14" s="93"/>
      <c r="F14" s="61">
        <v>19</v>
      </c>
      <c r="G14" s="61">
        <v>12</v>
      </c>
      <c r="H14" s="62"/>
      <c r="I14" s="63">
        <f>SUBTOTAL(9,C14:G14)</f>
        <v>71</v>
      </c>
      <c r="J14" s="134"/>
      <c r="K14" s="119"/>
    </row>
    <row r="15" spans="1:26" ht="16.5" customHeight="1" x14ac:dyDescent="0.35">
      <c r="A15" s="124">
        <v>4</v>
      </c>
      <c r="B15" s="127" t="s">
        <v>34</v>
      </c>
      <c r="C15" s="64">
        <v>0</v>
      </c>
      <c r="D15" s="67">
        <v>0</v>
      </c>
      <c r="E15" s="64">
        <v>0</v>
      </c>
      <c r="F15" s="94"/>
      <c r="G15" s="55">
        <v>2</v>
      </c>
      <c r="H15" s="56"/>
      <c r="I15" s="57"/>
      <c r="J15" s="120">
        <f>SUM(C15:G15)</f>
        <v>2</v>
      </c>
      <c r="K15" s="122" t="s">
        <v>46</v>
      </c>
    </row>
    <row r="16" spans="1:26" ht="16.5" customHeight="1" x14ac:dyDescent="0.35">
      <c r="A16" s="125"/>
      <c r="B16" s="128"/>
      <c r="C16" s="65">
        <v>11</v>
      </c>
      <c r="D16" s="68">
        <v>12</v>
      </c>
      <c r="E16" s="65">
        <v>19</v>
      </c>
      <c r="F16" s="92"/>
      <c r="G16" s="58">
        <v>15</v>
      </c>
      <c r="H16" s="59">
        <f>SUBTOTAL(9,C16:G16)</f>
        <v>57</v>
      </c>
      <c r="I16" s="60">
        <f>SUM(H16-I17)</f>
        <v>-18</v>
      </c>
      <c r="J16" s="116"/>
      <c r="K16" s="118"/>
    </row>
    <row r="17" spans="1:11" ht="16.5" customHeight="1" x14ac:dyDescent="0.35">
      <c r="A17" s="126"/>
      <c r="B17" s="129"/>
      <c r="C17" s="66">
        <v>15</v>
      </c>
      <c r="D17" s="69">
        <v>27</v>
      </c>
      <c r="E17" s="66">
        <v>22</v>
      </c>
      <c r="F17" s="93"/>
      <c r="G17" s="61">
        <v>11</v>
      </c>
      <c r="H17" s="62"/>
      <c r="I17" s="63">
        <f>SUBTOTAL(9,C17:G17)</f>
        <v>75</v>
      </c>
      <c r="J17" s="134"/>
      <c r="K17" s="119"/>
    </row>
    <row r="18" spans="1:11" ht="15.75" customHeight="1" x14ac:dyDescent="0.35">
      <c r="A18" s="124">
        <v>5</v>
      </c>
      <c r="B18" s="131" t="s">
        <v>35</v>
      </c>
      <c r="C18" s="55">
        <v>0</v>
      </c>
      <c r="D18" s="67">
        <v>0</v>
      </c>
      <c r="E18" s="70">
        <v>0</v>
      </c>
      <c r="F18" s="55">
        <v>0</v>
      </c>
      <c r="G18" s="94"/>
      <c r="H18" s="56"/>
      <c r="I18" s="57"/>
      <c r="J18" s="120">
        <f>SUM(C18:G18)</f>
        <v>0</v>
      </c>
      <c r="K18" s="122" t="s">
        <v>49</v>
      </c>
    </row>
    <row r="19" spans="1:11" ht="15" customHeight="1" x14ac:dyDescent="0.35">
      <c r="A19" s="125"/>
      <c r="B19" s="132"/>
      <c r="C19" s="58">
        <v>9</v>
      </c>
      <c r="D19" s="58">
        <v>8</v>
      </c>
      <c r="E19" s="58">
        <v>12</v>
      </c>
      <c r="F19" s="58">
        <v>11</v>
      </c>
      <c r="G19" s="92"/>
      <c r="H19" s="59">
        <f>SUBTOTAL(9,C19:G19)</f>
        <v>40</v>
      </c>
      <c r="I19" s="60">
        <f>SUM(H19-I20)</f>
        <v>-38</v>
      </c>
      <c r="J19" s="116"/>
      <c r="K19" s="118"/>
    </row>
    <row r="20" spans="1:11" ht="15.75" customHeight="1" x14ac:dyDescent="0.35">
      <c r="A20" s="130"/>
      <c r="B20" s="133"/>
      <c r="C20" s="71">
        <v>15</v>
      </c>
      <c r="D20" s="71">
        <v>29</v>
      </c>
      <c r="E20" s="71">
        <v>19</v>
      </c>
      <c r="F20" s="71">
        <v>15</v>
      </c>
      <c r="G20" s="95"/>
      <c r="H20" s="72"/>
      <c r="I20" s="73">
        <f>SUBTOTAL(109,C20:G20)</f>
        <v>78</v>
      </c>
      <c r="J20" s="121"/>
      <c r="K20" s="123"/>
    </row>
    <row r="21" spans="1:11" ht="12.75" customHeight="1" x14ac:dyDescent="0.35">
      <c r="G21" s="74" t="str">
        <f>IF(H21&lt;&gt;I21,"! Väravate vahe ei ole õige. Andmete sisestus pooleli või tulemused sisestatud valesti =&gt;&gt;"," ")</f>
        <v xml:space="preserve"> </v>
      </c>
      <c r="H21" s="24">
        <f>SUM(H6:H20)</f>
        <v>329</v>
      </c>
      <c r="I21" s="24">
        <f>I20+I17+I14+I11+I8</f>
        <v>329</v>
      </c>
    </row>
    <row r="22" spans="1:11" ht="12" customHeight="1" x14ac:dyDescent="0.25"/>
    <row r="23" spans="1:11" ht="12" customHeight="1" x14ac:dyDescent="0.25"/>
    <row r="24" spans="1:11" ht="12" customHeight="1" x14ac:dyDescent="0.25"/>
    <row r="25" spans="1:11" ht="12" customHeight="1" x14ac:dyDescent="0.25"/>
    <row r="26" spans="1:11" ht="12" customHeight="1" x14ac:dyDescent="0.25"/>
    <row r="27" spans="1:11" ht="12" customHeight="1" x14ac:dyDescent="0.25"/>
    <row r="28" spans="1:11" ht="12" customHeight="1" x14ac:dyDescent="0.25"/>
    <row r="29" spans="1:11" ht="12" customHeight="1" x14ac:dyDescent="0.25"/>
    <row r="30" spans="1:11" ht="12" customHeight="1" x14ac:dyDescent="0.25"/>
    <row r="31" spans="1:11" ht="12" customHeight="1" x14ac:dyDescent="0.25"/>
    <row r="32" spans="1:11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1">
    <mergeCell ref="A9:A11"/>
    <mergeCell ref="B9:B11"/>
    <mergeCell ref="H5:I5"/>
    <mergeCell ref="A6:A8"/>
    <mergeCell ref="B6:B8"/>
    <mergeCell ref="J6:J8"/>
    <mergeCell ref="K6:K8"/>
    <mergeCell ref="J18:J20"/>
    <mergeCell ref="K18:K20"/>
    <mergeCell ref="A12:A14"/>
    <mergeCell ref="B12:B14"/>
    <mergeCell ref="A15:A17"/>
    <mergeCell ref="B15:B17"/>
    <mergeCell ref="A18:A20"/>
    <mergeCell ref="B18:B20"/>
    <mergeCell ref="J9:J11"/>
    <mergeCell ref="K9:K11"/>
    <mergeCell ref="J12:J14"/>
    <mergeCell ref="K12:K14"/>
    <mergeCell ref="J15:J17"/>
    <mergeCell ref="K15:K1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2"/>
  <sheetViews>
    <sheetView tabSelected="1" topLeftCell="D13" workbookViewId="0">
      <selection activeCell="I22" sqref="I22"/>
    </sheetView>
  </sheetViews>
  <sheetFormatPr defaultColWidth="12.6328125" defaultRowHeight="15" customHeight="1" x14ac:dyDescent="0.25"/>
  <cols>
    <col min="1" max="1" width="7.90625" customWidth="1"/>
    <col min="2" max="2" width="22.54296875" customWidth="1"/>
    <col min="3" max="3" width="1.08984375" customWidth="1"/>
    <col min="4" max="4" width="7.90625" customWidth="1"/>
    <col min="5" max="5" width="21.6328125" customWidth="1"/>
    <col min="6" max="6" width="1.08984375" customWidth="1"/>
    <col min="7" max="7" width="8.453125" customWidth="1"/>
    <col min="8" max="8" width="21.6328125" customWidth="1"/>
    <col min="9" max="26" width="8" customWidth="1"/>
  </cols>
  <sheetData>
    <row r="1" spans="1:26" ht="18" customHeight="1" x14ac:dyDescent="0.45">
      <c r="A1" s="46" t="str">
        <f>Ajakava!A1</f>
        <v>2023 EESTI KARIKAVÕISTLUSED KÄSIPALLIS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45">
      <c r="A2" s="46" t="str">
        <f>Ajakava!A2</f>
        <v>NEIDUDE C KLASS</v>
      </c>
      <c r="B2" s="3"/>
      <c r="C2" s="3"/>
      <c r="D2" s="3"/>
      <c r="E2" s="75" t="str">
        <f>Tabel!G2</f>
        <v>18.11.-19.11.2023</v>
      </c>
      <c r="F2" s="17"/>
      <c r="G2" s="17" t="str">
        <f>Tabel!H2</f>
        <v>TAPA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44" t="str">
        <f>Ajakava!A3</f>
        <v>sündinud 2009-2011</v>
      </c>
      <c r="B3" s="3"/>
      <c r="C3" s="3"/>
      <c r="D3" s="3"/>
      <c r="E3" s="75"/>
      <c r="F3" s="17"/>
      <c r="G3" s="1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39" t="s">
        <v>36</v>
      </c>
      <c r="B5" s="110"/>
      <c r="C5" s="1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5">
      <c r="A6" s="76"/>
      <c r="B6" s="77" t="s">
        <v>37</v>
      </c>
      <c r="C6" s="76"/>
      <c r="D6" s="140" t="s">
        <v>38</v>
      </c>
      <c r="E6" s="110"/>
      <c r="F6" s="78"/>
      <c r="G6" s="141" t="s">
        <v>39</v>
      </c>
      <c r="H6" s="11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79" t="s">
        <v>40</v>
      </c>
      <c r="B7" s="138" t="s">
        <v>17</v>
      </c>
      <c r="C7" s="110"/>
      <c r="D7" s="138" t="s">
        <v>41</v>
      </c>
      <c r="E7" s="110"/>
      <c r="F7" s="3"/>
      <c r="G7" s="138" t="s">
        <v>116</v>
      </c>
      <c r="H7" s="11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79" t="s">
        <v>42</v>
      </c>
      <c r="B8" s="138" t="s">
        <v>20</v>
      </c>
      <c r="C8" s="110"/>
      <c r="D8" s="138" t="s">
        <v>20</v>
      </c>
      <c r="E8" s="110"/>
      <c r="F8" s="3"/>
      <c r="G8" s="138" t="s">
        <v>43</v>
      </c>
      <c r="H8" s="11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79" t="s">
        <v>44</v>
      </c>
      <c r="B9" s="138" t="s">
        <v>14</v>
      </c>
      <c r="C9" s="110"/>
      <c r="D9" s="138" t="s">
        <v>41</v>
      </c>
      <c r="E9" s="110"/>
      <c r="F9" s="3"/>
      <c r="G9" s="138" t="s">
        <v>45</v>
      </c>
      <c r="H9" s="1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79" t="s">
        <v>46</v>
      </c>
      <c r="B10" s="138" t="s">
        <v>47</v>
      </c>
      <c r="C10" s="110"/>
      <c r="D10" s="138" t="s">
        <v>115</v>
      </c>
      <c r="E10" s="110"/>
      <c r="F10" s="3"/>
      <c r="G10" s="138" t="s">
        <v>48</v>
      </c>
      <c r="H10" s="11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79" t="s">
        <v>49</v>
      </c>
      <c r="B11" s="138" t="s">
        <v>18</v>
      </c>
      <c r="C11" s="110"/>
      <c r="D11" s="138" t="s">
        <v>18</v>
      </c>
      <c r="E11" s="110"/>
      <c r="F11" s="3"/>
      <c r="G11" s="138" t="s">
        <v>50</v>
      </c>
      <c r="H11" s="11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7.5" customHeight="1" x14ac:dyDescent="0.3">
      <c r="A12" s="80"/>
      <c r="B12" s="80"/>
      <c r="C12" s="3"/>
      <c r="D12" s="80"/>
      <c r="E12" s="80"/>
      <c r="F12" s="3"/>
      <c r="G12" s="80"/>
      <c r="H12" s="8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45">
      <c r="A13" s="81" t="s">
        <v>51</v>
      </c>
      <c r="B13" s="82" t="str">
        <f>IF(B7&gt;0,B7,"")</f>
        <v>Käsipalliklubi Mella 1</v>
      </c>
      <c r="C13" s="3"/>
      <c r="D13" s="81" t="s">
        <v>52</v>
      </c>
      <c r="E13" s="82" t="str">
        <f>IF(B8&gt;0,B8,"")</f>
        <v>HC Tabasalu</v>
      </c>
      <c r="F13" s="3"/>
      <c r="G13" s="81" t="s">
        <v>53</v>
      </c>
      <c r="H13" s="82" t="str">
        <f>IF(B9&gt;0,B9,"")</f>
        <v>Käsipalliklubi Mella 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5">
      <c r="A14" s="83">
        <v>1</v>
      </c>
      <c r="B14" s="84" t="s">
        <v>54</v>
      </c>
      <c r="C14" s="3"/>
      <c r="D14" s="83">
        <v>1</v>
      </c>
      <c r="E14" s="84" t="s">
        <v>55</v>
      </c>
      <c r="F14" s="3"/>
      <c r="G14" s="83">
        <v>1</v>
      </c>
      <c r="H14" s="84" t="s">
        <v>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5">
      <c r="A15" s="83">
        <v>2</v>
      </c>
      <c r="B15" s="84" t="s">
        <v>57</v>
      </c>
      <c r="C15" s="3"/>
      <c r="D15" s="83">
        <v>2</v>
      </c>
      <c r="E15" s="84" t="s">
        <v>58</v>
      </c>
      <c r="F15" s="3"/>
      <c r="G15" s="83">
        <v>2</v>
      </c>
      <c r="H15" s="84" t="s">
        <v>59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5">
      <c r="A16" s="83">
        <v>3</v>
      </c>
      <c r="B16" s="84" t="s">
        <v>117</v>
      </c>
      <c r="C16" s="3"/>
      <c r="D16" s="83">
        <v>3</v>
      </c>
      <c r="E16" s="84" t="s">
        <v>60</v>
      </c>
      <c r="F16" s="3"/>
      <c r="G16" s="83">
        <v>3</v>
      </c>
      <c r="H16" s="84" t="s">
        <v>61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5">
      <c r="A17" s="83">
        <v>4</v>
      </c>
      <c r="B17" s="84" t="s">
        <v>62</v>
      </c>
      <c r="C17" s="3"/>
      <c r="D17" s="83">
        <v>4</v>
      </c>
      <c r="E17" s="84" t="s">
        <v>63</v>
      </c>
      <c r="F17" s="3"/>
      <c r="G17" s="83">
        <v>4</v>
      </c>
      <c r="H17" s="84" t="s">
        <v>64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5">
      <c r="A18" s="83">
        <v>5</v>
      </c>
      <c r="B18" s="84" t="s">
        <v>65</v>
      </c>
      <c r="C18" s="3"/>
      <c r="D18" s="83">
        <v>5</v>
      </c>
      <c r="E18" s="84" t="s">
        <v>66</v>
      </c>
      <c r="F18" s="3"/>
      <c r="G18" s="83">
        <v>5</v>
      </c>
      <c r="H18" s="84" t="s">
        <v>67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5">
      <c r="A19" s="83">
        <v>6</v>
      </c>
      <c r="B19" s="84" t="s">
        <v>68</v>
      </c>
      <c r="C19" s="3"/>
      <c r="D19" s="83">
        <v>6</v>
      </c>
      <c r="E19" s="84" t="s">
        <v>69</v>
      </c>
      <c r="F19" s="3"/>
      <c r="G19" s="83">
        <v>6</v>
      </c>
      <c r="H19" s="84" t="s">
        <v>70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5">
      <c r="A20" s="83">
        <v>7</v>
      </c>
      <c r="B20" s="84" t="s">
        <v>71</v>
      </c>
      <c r="C20" s="3"/>
      <c r="D20" s="83">
        <v>7</v>
      </c>
      <c r="E20" s="84" t="s">
        <v>72</v>
      </c>
      <c r="F20" s="3"/>
      <c r="G20" s="83">
        <v>7</v>
      </c>
      <c r="H20" s="84" t="s">
        <v>73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5">
      <c r="A21" s="83">
        <v>8</v>
      </c>
      <c r="B21" s="84" t="s">
        <v>74</v>
      </c>
      <c r="C21" s="3"/>
      <c r="D21" s="83">
        <v>8</v>
      </c>
      <c r="E21" s="84" t="s">
        <v>75</v>
      </c>
      <c r="F21" s="3"/>
      <c r="G21" s="83">
        <v>8</v>
      </c>
      <c r="H21" s="84" t="s">
        <v>118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5">
      <c r="A22" s="83">
        <v>9</v>
      </c>
      <c r="B22" s="84" t="s">
        <v>76</v>
      </c>
      <c r="C22" s="3"/>
      <c r="D22" s="83">
        <v>9</v>
      </c>
      <c r="E22" s="84" t="s">
        <v>77</v>
      </c>
      <c r="F22" s="3"/>
      <c r="G22" s="83">
        <v>9</v>
      </c>
      <c r="H22" s="84" t="s">
        <v>78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5">
      <c r="A23" s="83">
        <v>10</v>
      </c>
      <c r="B23" s="84" t="s">
        <v>79</v>
      </c>
      <c r="C23" s="3"/>
      <c r="D23" s="83">
        <v>10</v>
      </c>
      <c r="E23" s="84" t="s">
        <v>80</v>
      </c>
      <c r="F23" s="3"/>
      <c r="G23" s="83">
        <v>10</v>
      </c>
      <c r="H23" s="84" t="s">
        <v>81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5">
      <c r="A24" s="83">
        <v>11</v>
      </c>
      <c r="B24" s="84" t="s">
        <v>82</v>
      </c>
      <c r="C24" s="3"/>
      <c r="D24" s="83">
        <v>11</v>
      </c>
      <c r="E24" s="84" t="s">
        <v>83</v>
      </c>
      <c r="F24" s="3"/>
      <c r="G24" s="83">
        <v>11</v>
      </c>
      <c r="H24" s="84" t="s">
        <v>84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5">
      <c r="A25" s="83">
        <v>12</v>
      </c>
      <c r="B25" s="84" t="s">
        <v>85</v>
      </c>
      <c r="C25" s="3"/>
      <c r="D25" s="83">
        <v>12</v>
      </c>
      <c r="E25" s="84" t="s">
        <v>86</v>
      </c>
      <c r="F25" s="3"/>
      <c r="G25" s="83">
        <v>12</v>
      </c>
      <c r="H25" s="84" t="s">
        <v>87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5">
      <c r="A26" s="83">
        <v>13</v>
      </c>
      <c r="B26" s="84" t="s">
        <v>88</v>
      </c>
      <c r="C26" s="3"/>
      <c r="D26" s="83">
        <v>13</v>
      </c>
      <c r="E26" s="84" t="s">
        <v>89</v>
      </c>
      <c r="F26" s="3"/>
      <c r="G26" s="83">
        <v>13</v>
      </c>
      <c r="H26" s="84" t="s">
        <v>90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5">
      <c r="A27" s="83">
        <v>14</v>
      </c>
      <c r="B27" s="84" t="s">
        <v>91</v>
      </c>
      <c r="C27" s="3"/>
      <c r="D27" s="96">
        <v>14</v>
      </c>
      <c r="E27" s="84" t="s">
        <v>92</v>
      </c>
      <c r="F27" s="3"/>
      <c r="G27" s="83">
        <v>14</v>
      </c>
      <c r="H27" s="84" t="s">
        <v>93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thickBot="1" x14ac:dyDescent="0.4">
      <c r="A28" s="83">
        <v>15</v>
      </c>
      <c r="B28" s="84" t="s">
        <v>94</v>
      </c>
      <c r="C28" s="3"/>
      <c r="D28" s="87" t="s">
        <v>102</v>
      </c>
      <c r="E28" s="98" t="s">
        <v>104</v>
      </c>
      <c r="F28" s="3"/>
      <c r="G28" s="83">
        <v>15</v>
      </c>
      <c r="H28" s="84" t="s">
        <v>95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thickTop="1" x14ac:dyDescent="0.35">
      <c r="A29" s="83">
        <v>16</v>
      </c>
      <c r="B29" s="84" t="s">
        <v>96</v>
      </c>
      <c r="C29" s="3"/>
      <c r="D29" s="102"/>
      <c r="E29" s="101"/>
      <c r="F29" s="3"/>
      <c r="G29" s="83">
        <v>16</v>
      </c>
      <c r="H29" s="84" t="s">
        <v>97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5">
      <c r="A30" s="83">
        <v>17</v>
      </c>
      <c r="B30" s="84" t="s">
        <v>98</v>
      </c>
      <c r="C30" s="3"/>
      <c r="D30" s="16"/>
      <c r="E30" s="3"/>
      <c r="F30" s="3"/>
      <c r="G30" s="83">
        <v>17</v>
      </c>
      <c r="H30" s="84" t="s">
        <v>99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5">
      <c r="A31" s="85">
        <v>18</v>
      </c>
      <c r="B31" s="86" t="s">
        <v>100</v>
      </c>
      <c r="C31" s="3"/>
      <c r="D31" s="16"/>
      <c r="E31" s="3"/>
      <c r="F31" s="3"/>
      <c r="G31" s="96">
        <v>18</v>
      </c>
      <c r="H31" s="97" t="s">
        <v>101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thickBot="1" x14ac:dyDescent="0.35">
      <c r="A32" s="87" t="s">
        <v>102</v>
      </c>
      <c r="B32" s="84" t="s">
        <v>103</v>
      </c>
      <c r="C32" s="3"/>
      <c r="D32" s="79"/>
      <c r="E32" s="3"/>
      <c r="F32" s="3"/>
      <c r="G32" s="99" t="s">
        <v>102</v>
      </c>
      <c r="H32" s="100" t="s">
        <v>45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thickTop="1" thickBot="1" x14ac:dyDescent="0.35">
      <c r="A33" s="88" t="s">
        <v>102</v>
      </c>
      <c r="B33" s="89" t="s">
        <v>105</v>
      </c>
      <c r="C33" s="3"/>
      <c r="D33" s="79"/>
      <c r="E33" s="3"/>
      <c r="F33" s="3"/>
      <c r="G33" s="7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35">
      <c r="A35" s="5" t="s">
        <v>106</v>
      </c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35">
      <c r="A36" s="5"/>
      <c r="B36" s="77" t="s">
        <v>107</v>
      </c>
      <c r="C36" s="3"/>
      <c r="D36" s="142" t="s">
        <v>37</v>
      </c>
      <c r="E36" s="11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79" t="s">
        <v>40</v>
      </c>
      <c r="B37" s="143" t="s">
        <v>108</v>
      </c>
      <c r="C37" s="110"/>
      <c r="D37" s="138" t="s">
        <v>17</v>
      </c>
      <c r="E37" s="11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79" t="s">
        <v>42</v>
      </c>
      <c r="B38" s="143" t="s">
        <v>66</v>
      </c>
      <c r="C38" s="110"/>
      <c r="D38" s="138" t="s">
        <v>20</v>
      </c>
      <c r="E38" s="11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79" t="s">
        <v>44</v>
      </c>
      <c r="B39" s="143" t="s">
        <v>109</v>
      </c>
      <c r="C39" s="110"/>
      <c r="D39" s="138" t="s">
        <v>14</v>
      </c>
      <c r="E39" s="11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79" t="s">
        <v>46</v>
      </c>
      <c r="B40" s="143" t="s">
        <v>110</v>
      </c>
      <c r="C40" s="110"/>
      <c r="D40" s="138" t="s">
        <v>47</v>
      </c>
      <c r="E40" s="1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79" t="s">
        <v>49</v>
      </c>
      <c r="B41" s="143" t="s">
        <v>111</v>
      </c>
      <c r="C41" s="110"/>
      <c r="D41" s="138" t="s">
        <v>18</v>
      </c>
      <c r="E41" s="1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90"/>
      <c r="B42" s="144"/>
      <c r="C42" s="145"/>
      <c r="D42" s="147"/>
      <c r="E42" s="145"/>
      <c r="F42" s="80"/>
      <c r="G42" s="80"/>
      <c r="H42" s="8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3">
      <c r="A43" s="3"/>
      <c r="B43" s="3"/>
      <c r="C43" s="148" t="s">
        <v>107</v>
      </c>
      <c r="D43" s="149"/>
      <c r="E43" s="149"/>
      <c r="F43" s="149"/>
      <c r="G43" s="148" t="s">
        <v>37</v>
      </c>
      <c r="H43" s="14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35">
      <c r="A44" s="146" t="s">
        <v>112</v>
      </c>
      <c r="B44" s="110"/>
      <c r="C44" s="138" t="s">
        <v>113</v>
      </c>
      <c r="D44" s="110"/>
      <c r="E44" s="110"/>
      <c r="F44" s="110"/>
      <c r="G44" s="138" t="s">
        <v>17</v>
      </c>
      <c r="H44" s="110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customHeight="1" x14ac:dyDescent="0.35">
      <c r="A45" s="146" t="s">
        <v>114</v>
      </c>
      <c r="B45" s="110"/>
      <c r="C45" s="138" t="s">
        <v>62</v>
      </c>
      <c r="D45" s="110"/>
      <c r="E45" s="110"/>
      <c r="F45" s="110"/>
      <c r="G45" s="138" t="s">
        <v>17</v>
      </c>
      <c r="H45" s="110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 x14ac:dyDescent="0.3">
      <c r="A46" s="80"/>
      <c r="B46" s="80"/>
      <c r="C46" s="80"/>
      <c r="D46" s="80"/>
      <c r="E46" s="80"/>
      <c r="F46" s="80"/>
      <c r="G46" s="80"/>
      <c r="H46" s="8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39">
    <mergeCell ref="G43:H43"/>
    <mergeCell ref="C44:F44"/>
    <mergeCell ref="G44:H44"/>
    <mergeCell ref="C45:F45"/>
    <mergeCell ref="G45:H45"/>
    <mergeCell ref="B42:C42"/>
    <mergeCell ref="A44:B44"/>
    <mergeCell ref="A45:B45"/>
    <mergeCell ref="D41:E41"/>
    <mergeCell ref="D42:E42"/>
    <mergeCell ref="C43:F43"/>
    <mergeCell ref="B11:C11"/>
    <mergeCell ref="D11:E11"/>
    <mergeCell ref="D36:E36"/>
    <mergeCell ref="B40:C40"/>
    <mergeCell ref="B41:C41"/>
    <mergeCell ref="B37:C37"/>
    <mergeCell ref="D37:E37"/>
    <mergeCell ref="B38:C38"/>
    <mergeCell ref="D38:E38"/>
    <mergeCell ref="B39:C39"/>
    <mergeCell ref="D39:E39"/>
    <mergeCell ref="D40:E40"/>
    <mergeCell ref="G8:H8"/>
    <mergeCell ref="G9:H9"/>
    <mergeCell ref="G10:H10"/>
    <mergeCell ref="G11:H11"/>
    <mergeCell ref="A5:C5"/>
    <mergeCell ref="D6:E6"/>
    <mergeCell ref="G6:H6"/>
    <mergeCell ref="B7:C7"/>
    <mergeCell ref="D7:E7"/>
    <mergeCell ref="G7:H7"/>
    <mergeCell ref="B8:C8"/>
    <mergeCell ref="D8:E8"/>
    <mergeCell ref="B9:C9"/>
    <mergeCell ref="D9:E9"/>
    <mergeCell ref="B10:C10"/>
    <mergeCell ref="D10:E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Merilin Must</cp:lastModifiedBy>
  <dcterms:created xsi:type="dcterms:W3CDTF">2003-10-17T15:08:06Z</dcterms:created>
  <dcterms:modified xsi:type="dcterms:W3CDTF">2023-11-19T20:15:17Z</dcterms:modified>
</cp:coreProperties>
</file>